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.rogan\AppData\Local\Microsoft\windows\INetCache\Content.Outlook\1IYW1QCZ\"/>
    </mc:Choice>
  </mc:AlternateContent>
  <bookViews>
    <workbookView xWindow="0" yWindow="0" windowWidth="15360" windowHeight="8520"/>
  </bookViews>
  <sheets>
    <sheet name="Under 12" sheetId="1" r:id="rId1"/>
    <sheet name="Under 16" sheetId="2" r:id="rId2"/>
    <sheet name="Adults" sheetId="3" r:id="rId3"/>
  </sheets>
  <externalReferences>
    <externalReference r:id="rId4"/>
    <externalReference r:id="rId5"/>
    <externalReference r:id="rId6"/>
  </externalReferences>
  <definedNames>
    <definedName name="_xlnm.Print_Area" localSheetId="0">'Under 12'!$M$6:$U$29</definedName>
    <definedName name="_xlnm.Print_Area" localSheetId="1">'Under 16'!$N$8:$W$17</definedName>
  </definedNames>
  <calcPr calcId="162913"/>
</workbook>
</file>

<file path=xl/calcChain.xml><?xml version="1.0" encoding="utf-8"?>
<calcChain xmlns="http://schemas.openxmlformats.org/spreadsheetml/2006/main">
  <c r="L51" i="1" l="1"/>
  <c r="L30" i="1"/>
  <c r="A8" i="2" l="1"/>
  <c r="M13" i="2" l="1"/>
  <c r="M8" i="2"/>
  <c r="M9" i="2"/>
  <c r="M12" i="2"/>
  <c r="M7" i="2"/>
  <c r="M16" i="2"/>
  <c r="M14" i="2"/>
  <c r="M10" i="2"/>
  <c r="M6" i="2"/>
  <c r="M15" i="2"/>
  <c r="M11" i="2"/>
  <c r="L7" i="1" l="1"/>
  <c r="L20" i="1"/>
  <c r="L14" i="1" l="1"/>
  <c r="L53" i="1"/>
  <c r="L66" i="1"/>
  <c r="L58" i="1"/>
  <c r="L29" i="1"/>
  <c r="M17" i="2" l="1"/>
  <c r="A6" i="2"/>
  <c r="A17" i="2" s="1"/>
  <c r="L26" i="1"/>
  <c r="L71" i="1"/>
  <c r="L48" i="1"/>
  <c r="L34" i="1"/>
  <c r="L21" i="1"/>
  <c r="L13" i="1"/>
  <c r="L70" i="1"/>
  <c r="L32" i="1"/>
  <c r="L50" i="1"/>
  <c r="L18" i="1"/>
  <c r="L38" i="1"/>
  <c r="L65" i="1"/>
  <c r="L12" i="1"/>
  <c r="L37" i="1"/>
  <c r="L40" i="1"/>
  <c r="L54" i="1"/>
  <c r="L24" i="1"/>
  <c r="L45" i="1"/>
  <c r="L27" i="1"/>
  <c r="L73" i="1"/>
  <c r="L17" i="1"/>
  <c r="L59" i="1"/>
  <c r="L16" i="1"/>
  <c r="L55" i="1"/>
  <c r="L42" i="1"/>
  <c r="L36" i="1"/>
  <c r="L10" i="1"/>
  <c r="L23" i="1"/>
  <c r="L46" i="1"/>
  <c r="L72" i="1"/>
  <c r="L63" i="1"/>
  <c r="L62" i="1"/>
  <c r="L64" i="1"/>
  <c r="L25" i="1"/>
  <c r="L8" i="1"/>
  <c r="L33" i="1"/>
  <c r="L52" i="1"/>
  <c r="L47" i="1"/>
  <c r="L11" i="1"/>
  <c r="L44" i="1"/>
  <c r="L57" i="1"/>
  <c r="L61" i="1"/>
  <c r="L56" i="1"/>
  <c r="L31" i="1"/>
  <c r="L41" i="1"/>
  <c r="L15" i="1"/>
  <c r="L69" i="1"/>
  <c r="L43" i="1"/>
  <c r="L35" i="1"/>
  <c r="L6" i="1"/>
  <c r="L39" i="1"/>
  <c r="L22" i="1"/>
  <c r="L9" i="1"/>
  <c r="L68" i="1"/>
  <c r="L60" i="1"/>
  <c r="L19" i="1"/>
  <c r="L67" i="1"/>
  <c r="L49" i="1"/>
  <c r="L28" i="1"/>
  <c r="M85" i="3"/>
  <c r="M73" i="3"/>
  <c r="M59" i="3"/>
  <c r="M24" i="3"/>
  <c r="M77" i="3"/>
  <c r="M72" i="3"/>
  <c r="M20" i="3"/>
  <c r="M45" i="3"/>
  <c r="M70" i="3"/>
  <c r="M30" i="3"/>
  <c r="M84" i="3"/>
  <c r="M83" i="3"/>
  <c r="M38" i="3"/>
  <c r="M81" i="3"/>
  <c r="M67" i="3"/>
  <c r="M61" i="3"/>
  <c r="M57" i="3"/>
  <c r="M93" i="3"/>
  <c r="M92" i="3"/>
  <c r="M91" i="3"/>
  <c r="M90" i="3"/>
  <c r="M21" i="3"/>
  <c r="M82" i="3"/>
  <c r="M66" i="3"/>
  <c r="M27" i="3"/>
  <c r="M49" i="3"/>
  <c r="M33" i="3"/>
  <c r="M54" i="3"/>
  <c r="M26" i="3"/>
  <c r="M40" i="3"/>
  <c r="M10" i="3"/>
  <c r="M52" i="3"/>
  <c r="M75" i="3"/>
  <c r="M28" i="3"/>
  <c r="M58" i="3"/>
  <c r="M71" i="3"/>
  <c r="M12" i="3"/>
  <c r="M18" i="3"/>
  <c r="M37" i="3"/>
  <c r="M88" i="3"/>
  <c r="M86" i="3"/>
  <c r="M14" i="3"/>
  <c r="M78" i="3"/>
  <c r="M47" i="3"/>
  <c r="M64" i="3"/>
  <c r="M89" i="3"/>
  <c r="M53" i="3"/>
  <c r="M25" i="3"/>
  <c r="M55" i="3"/>
  <c r="M13" i="3"/>
  <c r="M51" i="3"/>
  <c r="M23" i="3"/>
  <c r="M74" i="3"/>
  <c r="M80" i="3"/>
  <c r="M7" i="3"/>
  <c r="M60" i="3"/>
  <c r="M65" i="3"/>
  <c r="M76" i="3"/>
  <c r="M9" i="3"/>
  <c r="M11" i="3"/>
  <c r="M19" i="3"/>
  <c r="M87" i="3"/>
  <c r="M32" i="3"/>
  <c r="M44" i="3"/>
  <c r="M6" i="3"/>
  <c r="M39" i="3"/>
  <c r="M43" i="3"/>
  <c r="M79" i="3"/>
  <c r="M29" i="3"/>
  <c r="M35" i="3"/>
  <c r="M42" i="3"/>
  <c r="M69" i="3"/>
  <c r="M68" i="3"/>
  <c r="M36" i="3"/>
  <c r="M16" i="3"/>
  <c r="M22" i="3"/>
  <c r="M31" i="3"/>
  <c r="M56" i="3"/>
  <c r="M41" i="3"/>
  <c r="M62" i="3"/>
  <c r="M8" i="3"/>
  <c r="M5" i="3"/>
  <c r="M63" i="3"/>
  <c r="M15" i="3"/>
  <c r="M17" i="3"/>
  <c r="M46" i="3"/>
  <c r="M50" i="3"/>
  <c r="M34" i="3"/>
  <c r="D93" i="3"/>
  <c r="C93" i="3"/>
  <c r="B93" i="3"/>
  <c r="E93" i="3"/>
  <c r="D92" i="3"/>
  <c r="C92" i="3"/>
  <c r="B92" i="3"/>
  <c r="E92" i="3"/>
  <c r="C91" i="3"/>
  <c r="D91" i="3"/>
  <c r="B91" i="3"/>
  <c r="E91" i="3"/>
  <c r="C90" i="3"/>
  <c r="D90" i="3"/>
  <c r="B90" i="3"/>
  <c r="E90" i="3"/>
  <c r="C89" i="3"/>
  <c r="D89" i="3"/>
  <c r="B89" i="3"/>
  <c r="E89" i="3"/>
  <c r="C85" i="3"/>
  <c r="D85" i="3"/>
  <c r="B85" i="3"/>
  <c r="E85" i="3"/>
  <c r="C84" i="3"/>
  <c r="D84" i="3"/>
  <c r="B84" i="3"/>
  <c r="E84" i="3"/>
  <c r="C83" i="3"/>
  <c r="D83" i="3"/>
  <c r="B83" i="3"/>
  <c r="E83" i="3"/>
  <c r="E82" i="3"/>
  <c r="C82" i="3"/>
  <c r="B82" i="3"/>
  <c r="D82" i="3"/>
  <c r="E81" i="3"/>
  <c r="C81" i="3"/>
  <c r="B81" i="3"/>
  <c r="D81" i="3"/>
  <c r="E80" i="3"/>
  <c r="C80" i="3"/>
  <c r="B80" i="3"/>
  <c r="D80" i="3"/>
  <c r="E77" i="3"/>
  <c r="C77" i="3"/>
  <c r="B77" i="3"/>
  <c r="D77" i="3"/>
  <c r="E74" i="3"/>
  <c r="C74" i="3"/>
  <c r="B74" i="3"/>
  <c r="D74" i="3"/>
  <c r="E73" i="3"/>
  <c r="C73" i="3"/>
  <c r="B73" i="3"/>
  <c r="D73" i="3"/>
  <c r="E70" i="3"/>
  <c r="C70" i="3"/>
  <c r="B70" i="3"/>
  <c r="D70" i="3"/>
  <c r="E68" i="3"/>
  <c r="C68" i="3"/>
  <c r="B68" i="3"/>
  <c r="D68" i="3"/>
  <c r="E67" i="3"/>
  <c r="C67" i="3"/>
  <c r="B67" i="3"/>
  <c r="D67" i="3"/>
  <c r="E65" i="3"/>
  <c r="C65" i="3"/>
  <c r="B65" i="3"/>
  <c r="D65" i="3"/>
  <c r="E63" i="3"/>
  <c r="C63" i="3"/>
  <c r="B63" i="3"/>
  <c r="D63" i="3"/>
  <c r="D8" i="3"/>
  <c r="C8" i="3"/>
  <c r="B8" i="3"/>
  <c r="E78" i="3"/>
  <c r="D78" i="3"/>
  <c r="C78" i="3"/>
  <c r="B78" i="3"/>
  <c r="C76" i="3"/>
  <c r="D76" i="3"/>
  <c r="E76" i="3"/>
  <c r="B76" i="3"/>
  <c r="D45" i="3"/>
  <c r="C45" i="3"/>
  <c r="E45" i="3"/>
  <c r="B45" i="3"/>
  <c r="D71" i="3"/>
  <c r="E71" i="3"/>
  <c r="C71" i="3"/>
  <c r="B71" i="3"/>
  <c r="E62" i="3"/>
  <c r="C62" i="3"/>
  <c r="D62" i="3"/>
  <c r="B62" i="3"/>
  <c r="C39" i="3"/>
  <c r="D39" i="3"/>
  <c r="E39" i="3"/>
  <c r="B39" i="3"/>
  <c r="D33" i="3"/>
  <c r="E33" i="3"/>
  <c r="C33" i="3"/>
  <c r="B33" i="3"/>
  <c r="C36" i="3"/>
  <c r="D36" i="3"/>
  <c r="E36" i="3"/>
  <c r="B36" i="3"/>
  <c r="E28" i="3"/>
  <c r="D28" i="3"/>
  <c r="C28" i="3"/>
  <c r="B28" i="3"/>
  <c r="D30" i="3"/>
  <c r="E30" i="3"/>
  <c r="C30" i="3"/>
  <c r="B30" i="3"/>
  <c r="C54" i="3"/>
  <c r="D54" i="3"/>
  <c r="E54" i="3"/>
  <c r="B54" i="3"/>
  <c r="E51" i="3"/>
  <c r="D51" i="3"/>
  <c r="C51" i="3"/>
  <c r="B51" i="3"/>
  <c r="E22" i="3"/>
  <c r="C22" i="3"/>
  <c r="D22" i="3"/>
  <c r="B22" i="3"/>
  <c r="E88" i="3"/>
  <c r="D88" i="3"/>
  <c r="C88" i="3"/>
  <c r="B88" i="3"/>
  <c r="C86" i="3"/>
  <c r="D86" i="3"/>
  <c r="E86" i="3"/>
  <c r="B86" i="3"/>
  <c r="E32" i="3"/>
  <c r="D32" i="3"/>
  <c r="C32" i="3"/>
  <c r="B32" i="3"/>
  <c r="C29" i="3"/>
  <c r="D29" i="3"/>
  <c r="E29" i="3"/>
  <c r="B29" i="3"/>
  <c r="E27" i="3"/>
  <c r="D27" i="3"/>
  <c r="C27" i="3"/>
  <c r="B27" i="3"/>
  <c r="C43" i="3"/>
  <c r="E43" i="3"/>
  <c r="D43" i="3"/>
  <c r="B43" i="3"/>
  <c r="C44" i="3"/>
  <c r="D44" i="3"/>
  <c r="E44" i="3"/>
  <c r="B44" i="3"/>
  <c r="E40" i="3"/>
  <c r="D40" i="3"/>
  <c r="C40" i="3"/>
  <c r="B40" i="3"/>
  <c r="D41" i="3"/>
  <c r="C41" i="3"/>
  <c r="E41" i="3"/>
  <c r="B41" i="3"/>
  <c r="D72" i="3"/>
  <c r="C72" i="3"/>
  <c r="E72" i="3"/>
  <c r="B72" i="3"/>
  <c r="E69" i="3"/>
  <c r="D69" i="3"/>
  <c r="B69" i="3"/>
  <c r="C69" i="3"/>
  <c r="E20" i="3"/>
  <c r="D20" i="3"/>
  <c r="B20" i="3"/>
  <c r="C20" i="3"/>
  <c r="C64" i="3"/>
  <c r="D64" i="3"/>
  <c r="B64" i="3"/>
  <c r="E64" i="3"/>
  <c r="E18" i="3"/>
  <c r="D18" i="3"/>
  <c r="B18" i="3"/>
  <c r="C18" i="3"/>
  <c r="C37" i="3"/>
  <c r="D37" i="3"/>
  <c r="B37" i="3"/>
  <c r="E37" i="3"/>
  <c r="C31" i="3"/>
  <c r="D31" i="3"/>
  <c r="B31" i="3"/>
  <c r="E31" i="3"/>
  <c r="E58" i="3"/>
  <c r="D58" i="3"/>
  <c r="B58" i="3"/>
  <c r="C58" i="3"/>
  <c r="C16" i="3"/>
  <c r="E16" i="3"/>
  <c r="B16" i="3"/>
  <c r="D16" i="3"/>
  <c r="C11" i="3"/>
  <c r="E11" i="3"/>
  <c r="B11" i="3"/>
  <c r="D11" i="3"/>
  <c r="D10" i="3"/>
  <c r="C10" i="3"/>
  <c r="B10" i="3"/>
  <c r="E10" i="3"/>
  <c r="E47" i="3"/>
  <c r="C47" i="3"/>
  <c r="B47" i="3"/>
  <c r="D47" i="3"/>
  <c r="E87" i="3"/>
  <c r="D87" i="3"/>
  <c r="B87" i="3"/>
  <c r="C87" i="3"/>
  <c r="D46" i="3"/>
  <c r="C46" i="3"/>
  <c r="B46" i="3"/>
  <c r="E46" i="3"/>
  <c r="D7" i="3"/>
  <c r="C7" i="3"/>
  <c r="B7" i="3"/>
  <c r="E7" i="3"/>
  <c r="C13" i="3"/>
  <c r="E13" i="3"/>
  <c r="B13" i="3"/>
  <c r="D13" i="3"/>
  <c r="C48" i="3"/>
  <c r="E48" i="3"/>
  <c r="B48" i="3"/>
  <c r="D48" i="3"/>
  <c r="C66" i="3"/>
  <c r="E66" i="3"/>
  <c r="B66" i="3"/>
  <c r="D66" i="3"/>
  <c r="D15" i="3"/>
  <c r="C15" i="3"/>
  <c r="B15" i="3"/>
  <c r="E15" i="3"/>
  <c r="D5" i="3"/>
  <c r="E5" i="3"/>
  <c r="B5" i="3"/>
  <c r="C5" i="3"/>
  <c r="C52" i="3"/>
  <c r="E52" i="3"/>
  <c r="B52" i="3"/>
  <c r="D52" i="3"/>
  <c r="C55" i="3"/>
  <c r="D55" i="3"/>
  <c r="B55" i="3"/>
  <c r="E55" i="3"/>
  <c r="E38" i="3"/>
  <c r="D38" i="3"/>
  <c r="C38" i="3"/>
  <c r="B38" i="3"/>
  <c r="D12" i="3"/>
  <c r="E12" i="3"/>
  <c r="C12" i="3"/>
  <c r="B12" i="3"/>
  <c r="D53" i="3"/>
  <c r="E53" i="3"/>
  <c r="C53" i="3"/>
  <c r="B53" i="3"/>
  <c r="E60" i="3"/>
  <c r="C60" i="3"/>
  <c r="D60" i="3"/>
  <c r="B60" i="3"/>
  <c r="C23" i="3"/>
  <c r="E23" i="3"/>
  <c r="D23" i="3"/>
  <c r="B23" i="3"/>
  <c r="C24" i="3"/>
  <c r="D24" i="3"/>
  <c r="E24" i="3"/>
  <c r="B24" i="3"/>
  <c r="D79" i="3"/>
  <c r="E79" i="3"/>
  <c r="C79" i="3"/>
  <c r="B79" i="3"/>
  <c r="E6" i="3"/>
  <c r="C6" i="3"/>
  <c r="D6" i="3"/>
  <c r="B6" i="3"/>
  <c r="D26" i="3"/>
  <c r="E26" i="3"/>
  <c r="C26" i="3"/>
  <c r="B26" i="3"/>
  <c r="C42" i="3"/>
  <c r="D42" i="3"/>
  <c r="E42" i="3"/>
  <c r="B42" i="3"/>
  <c r="D57" i="3"/>
  <c r="C57" i="3"/>
  <c r="E57" i="3"/>
  <c r="B57" i="3"/>
  <c r="E17" i="3"/>
  <c r="D17" i="3"/>
  <c r="C17" i="3"/>
  <c r="B17" i="3"/>
  <c r="E14" i="3"/>
  <c r="D14" i="3"/>
  <c r="C14" i="3"/>
  <c r="B14" i="3"/>
  <c r="D34" i="3"/>
  <c r="C34" i="3"/>
  <c r="E34" i="3"/>
  <c r="B34" i="3"/>
  <c r="C75" i="3"/>
  <c r="E75" i="3"/>
  <c r="D75" i="3"/>
  <c r="B75" i="3"/>
  <c r="D25" i="3"/>
  <c r="E25" i="3"/>
  <c r="C25" i="3"/>
  <c r="B25" i="3"/>
  <c r="C21" i="3"/>
  <c r="D21" i="3"/>
  <c r="E21" i="3"/>
  <c r="B21" i="3"/>
  <c r="C19" i="3"/>
  <c r="D19" i="3"/>
  <c r="E19" i="3"/>
  <c r="B19" i="3"/>
  <c r="E9" i="3"/>
  <c r="C9" i="3"/>
  <c r="D9" i="3"/>
  <c r="B9" i="3"/>
  <c r="C35" i="3"/>
  <c r="E35" i="3"/>
  <c r="D35" i="3"/>
  <c r="B35" i="3"/>
</calcChain>
</file>

<file path=xl/sharedStrings.xml><?xml version="1.0" encoding="utf-8"?>
<sst xmlns="http://schemas.openxmlformats.org/spreadsheetml/2006/main" count="331" uniqueCount="165">
  <si>
    <t>Quarrelwood</t>
  </si>
  <si>
    <t>Roseisle</t>
  </si>
  <si>
    <t>Surname</t>
  </si>
  <si>
    <t>Forename</t>
  </si>
  <si>
    <t xml:space="preserve">  Total</t>
  </si>
  <si>
    <t>Under 12</t>
  </si>
  <si>
    <t>AGE</t>
  </si>
  <si>
    <t>Under 16</t>
  </si>
  <si>
    <t>Hopeman</t>
  </si>
  <si>
    <t>West End</t>
  </si>
  <si>
    <t>Mosstowie</t>
  </si>
  <si>
    <t>School Team</t>
  </si>
  <si>
    <t>Total</t>
  </si>
  <si>
    <t>Milnes</t>
  </si>
  <si>
    <t>Forres Academy</t>
  </si>
  <si>
    <t>Elgin Academy</t>
  </si>
  <si>
    <t>Gordonstoun</t>
  </si>
  <si>
    <t>Position</t>
  </si>
  <si>
    <t>School</t>
  </si>
  <si>
    <t>Darren Green</t>
  </si>
  <si>
    <t>Isla Paterson</t>
  </si>
  <si>
    <t>Name</t>
  </si>
  <si>
    <t>Age</t>
  </si>
  <si>
    <t>Dallas</t>
  </si>
  <si>
    <t>Finn Carruthers</t>
  </si>
  <si>
    <t>Lachlan Main</t>
  </si>
  <si>
    <t>Adults</t>
  </si>
  <si>
    <t>Age Cat</t>
  </si>
  <si>
    <t>Club</t>
  </si>
  <si>
    <t>Birkenhill</t>
  </si>
  <si>
    <t>Roger Long</t>
  </si>
  <si>
    <t>Hugh Cumming</t>
  </si>
  <si>
    <t>Finn Anderson</t>
  </si>
  <si>
    <t>Max Brockie</t>
  </si>
  <si>
    <t>Oscar Korfker</t>
  </si>
  <si>
    <t>Sophie Korfker</t>
  </si>
  <si>
    <t>Evie Paterson</t>
  </si>
  <si>
    <t>Andersons</t>
  </si>
  <si>
    <t>New Elgin</t>
  </si>
  <si>
    <t>Mosstodloch</t>
  </si>
  <si>
    <t>Knockando</t>
  </si>
  <si>
    <t>Newmill</t>
  </si>
  <si>
    <t>Skye Gibson-Wormald</t>
  </si>
  <si>
    <t>Nursery</t>
  </si>
  <si>
    <t>Aaron Barber</t>
  </si>
  <si>
    <t>Henriikka Blunden</t>
  </si>
  <si>
    <t>Zak Munro</t>
  </si>
  <si>
    <t>Hamish Prentice</t>
  </si>
  <si>
    <t>Callum Offer</t>
  </si>
  <si>
    <t>Jasmine Hindle-Anderson</t>
  </si>
  <si>
    <t>Angus Baird</t>
  </si>
  <si>
    <t>Aiden McMillan</t>
  </si>
  <si>
    <t>Cora Fisher</t>
  </si>
  <si>
    <t>Cameron McGregor</t>
  </si>
  <si>
    <t>Kenny Rushton</t>
  </si>
  <si>
    <t>Skye Hughes</t>
  </si>
  <si>
    <t>Struan Cruickshank</t>
  </si>
  <si>
    <t>Eliza Wilkie</t>
  </si>
  <si>
    <t>Tor Baird</t>
  </si>
  <si>
    <t>Danny Ellis</t>
  </si>
  <si>
    <t>Lucas Franklin</t>
  </si>
  <si>
    <t>Taidhg Finlay</t>
  </si>
  <si>
    <t>Brodie Milton</t>
  </si>
  <si>
    <t>Callan Doherty</t>
  </si>
  <si>
    <t>Cora Saville</t>
  </si>
  <si>
    <t>Abbie McAllan</t>
  </si>
  <si>
    <t>Lili Stanley</t>
  </si>
  <si>
    <t>Eden Clark</t>
  </si>
  <si>
    <t>Archie Monteith</t>
  </si>
  <si>
    <t>Lyla Milton</t>
  </si>
  <si>
    <t>Callum Crookston</t>
  </si>
  <si>
    <t>Ewan Rushton</t>
  </si>
  <si>
    <t>Isla Davidson</t>
  </si>
  <si>
    <t>Malachy Creggan</t>
  </si>
  <si>
    <t>Tobi Hughes</t>
  </si>
  <si>
    <t>Blake Finlay</t>
  </si>
  <si>
    <t>Isla Monteith</t>
  </si>
  <si>
    <t>Anna Gibson-Wormald</t>
  </si>
  <si>
    <t>Orla Brockie</t>
  </si>
  <si>
    <t>Rowan McAllan</t>
  </si>
  <si>
    <t>Zara Franklin</t>
  </si>
  <si>
    <t>James Ross</t>
  </si>
  <si>
    <t>Innes Clark</t>
  </si>
  <si>
    <t>Ryan Adamson</t>
  </si>
  <si>
    <t>Ellie Slessor</t>
  </si>
  <si>
    <t>Holly Slessor</t>
  </si>
  <si>
    <t>Lois Rushton</t>
  </si>
  <si>
    <t>Flynn Nicol</t>
  </si>
  <si>
    <t>Jakson Cowie</t>
  </si>
  <si>
    <t>Cawdor</t>
  </si>
  <si>
    <t>Applegrove</t>
  </si>
  <si>
    <t>Greenwards</t>
  </si>
  <si>
    <t>Bishopmill</t>
  </si>
  <si>
    <t>Linkwood</t>
  </si>
  <si>
    <t>Dyke</t>
  </si>
  <si>
    <t>Hythehill</t>
  </si>
  <si>
    <t>Craigellachie</t>
  </si>
  <si>
    <t>Kinloss</t>
  </si>
  <si>
    <t>Pre-School</t>
  </si>
  <si>
    <t>Alves</t>
  </si>
  <si>
    <t>Aberlour</t>
  </si>
  <si>
    <t>St Peters Nursery</t>
  </si>
  <si>
    <t>P7</t>
  </si>
  <si>
    <t>P6</t>
  </si>
  <si>
    <t>P5</t>
  </si>
  <si>
    <t>P4</t>
  </si>
  <si>
    <t>P3</t>
  </si>
  <si>
    <t>P1</t>
  </si>
  <si>
    <t>P2</t>
  </si>
  <si>
    <t>Age 4</t>
  </si>
  <si>
    <t>Age 5</t>
  </si>
  <si>
    <t>Fraser Heron</t>
  </si>
  <si>
    <t>Noah Reid</t>
  </si>
  <si>
    <t>Lucas Carruthers</t>
  </si>
  <si>
    <t>Olivia Hale</t>
  </si>
  <si>
    <t>Nairn Academy</t>
  </si>
  <si>
    <t>Keith Grammar</t>
  </si>
  <si>
    <t>S1</t>
  </si>
  <si>
    <t>S3</t>
  </si>
  <si>
    <t>S4</t>
  </si>
  <si>
    <t xml:space="preserve">Keith Grammar </t>
  </si>
  <si>
    <t>M50</t>
  </si>
  <si>
    <t>Cameron Simmers</t>
  </si>
  <si>
    <t>Tristan Lang</t>
  </si>
  <si>
    <t>Shea Milne</t>
  </si>
  <si>
    <t>Elgin High School</t>
  </si>
  <si>
    <t>S2</t>
  </si>
  <si>
    <t>Reuban Steel</t>
  </si>
  <si>
    <t>Harvey Hunter</t>
  </si>
  <si>
    <t>Murdo Brockie</t>
  </si>
  <si>
    <t>Marvin Lang</t>
  </si>
  <si>
    <t>Iris Ross</t>
  </si>
  <si>
    <t>Robin Ross</t>
  </si>
  <si>
    <t>Luca Jones</t>
  </si>
  <si>
    <t>Kyla Milton</t>
  </si>
  <si>
    <t>Emily Simmons</t>
  </si>
  <si>
    <t>Neive Williamson</t>
  </si>
  <si>
    <t>Lara Hepburn</t>
  </si>
  <si>
    <t>Ben Chery</t>
  </si>
  <si>
    <t>Paisley Cooney</t>
  </si>
  <si>
    <t>Drumduan</t>
  </si>
  <si>
    <t>Frankie Austin</t>
  </si>
  <si>
    <t>Kyra Esser</t>
  </si>
  <si>
    <t>Rosie Klaver</t>
  </si>
  <si>
    <t>Drumdruan</t>
  </si>
  <si>
    <t>Auldearn</t>
  </si>
  <si>
    <t>Visitor</t>
  </si>
  <si>
    <t>Pim</t>
  </si>
  <si>
    <t>Klaver</t>
  </si>
  <si>
    <t>SM</t>
  </si>
  <si>
    <t>Finlay</t>
  </si>
  <si>
    <t>Meachan</t>
  </si>
  <si>
    <t>U/A</t>
  </si>
  <si>
    <t>MU20</t>
  </si>
  <si>
    <t>Christopher</t>
  </si>
  <si>
    <t>Price</t>
  </si>
  <si>
    <t>MRR</t>
  </si>
  <si>
    <t>Tillia</t>
  </si>
  <si>
    <t>Mass Geesteranus</t>
  </si>
  <si>
    <t>FH</t>
  </si>
  <si>
    <t>F40</t>
  </si>
  <si>
    <t xml:space="preserve">James </t>
  </si>
  <si>
    <t>Gourley</t>
  </si>
  <si>
    <t>M40</t>
  </si>
  <si>
    <t>Moray Trail Running Series Overall Results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</si>
</sst>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2"/>
      <color indexed="8"/>
      <name val="Arial"/>
      <family val="2"/>
    </font>
    <font>
      <i/>
      <sz val="12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12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1" fillId="0" borderId="3" xfId="0" applyFont="1" applyBorder="1"/>
    <xf numFmtId="0" fontId="4" fillId="0" borderId="0" xfId="0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3" xfId="0" applyFont="1" applyBorder="1"/>
    <xf numFmtId="0" fontId="7" fillId="2" borderId="3" xfId="1" applyFont="1" applyFill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/>
    <xf numFmtId="0" fontId="8" fillId="0" borderId="3" xfId="0" applyFont="1" applyBorder="1"/>
    <xf numFmtId="1" fontId="8" fillId="0" borderId="3" xfId="0" applyNumberFormat="1" applyFont="1" applyFill="1" applyBorder="1"/>
    <xf numFmtId="1" fontId="8" fillId="2" borderId="3" xfId="0" applyNumberFormat="1" applyFont="1" applyFill="1" applyBorder="1"/>
    <xf numFmtId="0" fontId="8" fillId="2" borderId="3" xfId="0" applyFont="1" applyFill="1" applyBorder="1"/>
    <xf numFmtId="0" fontId="7" fillId="2" borderId="3" xfId="1" applyFont="1" applyFill="1" applyBorder="1" applyAlignment="1">
      <alignment horizontal="center"/>
    </xf>
    <xf numFmtId="0" fontId="0" fillId="0" borderId="11" xfId="0" applyBorder="1"/>
    <xf numFmtId="0" fontId="7" fillId="0" borderId="13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10" fillId="0" borderId="7" xfId="0" applyFont="1" applyFill="1" applyBorder="1"/>
    <xf numFmtId="0" fontId="10" fillId="0" borderId="7" xfId="0" applyFont="1" applyBorder="1"/>
    <xf numFmtId="1" fontId="10" fillId="0" borderId="7" xfId="0" applyNumberFormat="1" applyFont="1" applyBorder="1"/>
    <xf numFmtId="1" fontId="10" fillId="0" borderId="0" xfId="0" applyNumberFormat="1" applyFont="1" applyBorder="1"/>
    <xf numFmtId="0" fontId="7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1" fontId="7" fillId="0" borderId="3" xfId="0" applyNumberFormat="1" applyFont="1" applyBorder="1"/>
    <xf numFmtId="1" fontId="7" fillId="0" borderId="0" xfId="0" applyNumberFormat="1" applyFont="1"/>
    <xf numFmtId="1" fontId="7" fillId="0" borderId="6" xfId="0" applyNumberFormat="1" applyFont="1" applyBorder="1"/>
    <xf numFmtId="0" fontId="7" fillId="0" borderId="13" xfId="0" applyFont="1" applyBorder="1" applyAlignment="1">
      <alignment horizontal="center"/>
    </xf>
    <xf numFmtId="1" fontId="7" fillId="0" borderId="0" xfId="0" applyNumberFormat="1" applyFont="1" applyAlignment="1">
      <alignment horizontal="right"/>
    </xf>
    <xf numFmtId="0" fontId="7" fillId="3" borderId="4" xfId="1" applyFont="1" applyFill="1" applyBorder="1"/>
    <xf numFmtId="0" fontId="7" fillId="2" borderId="4" xfId="1" applyFont="1" applyFill="1" applyBorder="1"/>
    <xf numFmtId="0" fontId="7" fillId="4" borderId="4" xfId="1" applyFont="1" applyFill="1" applyBorder="1"/>
    <xf numFmtId="0" fontId="7" fillId="0" borderId="4" xfId="1" applyFont="1" applyFill="1" applyBorder="1"/>
    <xf numFmtId="0" fontId="7" fillId="0" borderId="4" xfId="1" applyFont="1" applyBorder="1"/>
    <xf numFmtId="0" fontId="7" fillId="3" borderId="4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13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center"/>
    </xf>
    <xf numFmtId="1" fontId="8" fillId="0" borderId="14" xfId="0" applyNumberFormat="1" applyFont="1" applyBorder="1"/>
    <xf numFmtId="0" fontId="8" fillId="3" borderId="4" xfId="0" applyFont="1" applyFill="1" applyBorder="1"/>
    <xf numFmtId="0" fontId="8" fillId="2" borderId="4" xfId="0" applyFont="1" applyFill="1" applyBorder="1"/>
    <xf numFmtId="0" fontId="8" fillId="0" borderId="4" xfId="0" applyFont="1" applyFill="1" applyBorder="1"/>
    <xf numFmtId="0" fontId="7" fillId="4" borderId="4" xfId="0" applyFont="1" applyFill="1" applyBorder="1"/>
    <xf numFmtId="1" fontId="8" fillId="4" borderId="4" xfId="0" applyNumberFormat="1" applyFont="1" applyFill="1" applyBorder="1"/>
    <xf numFmtId="0" fontId="7" fillId="4" borderId="14" xfId="0" applyFont="1" applyFill="1" applyBorder="1"/>
    <xf numFmtId="0" fontId="7" fillId="2" borderId="14" xfId="0" applyFont="1" applyFill="1" applyBorder="1"/>
    <xf numFmtId="0" fontId="7" fillId="0" borderId="14" xfId="0" applyFont="1" applyFill="1" applyBorder="1"/>
    <xf numFmtId="0" fontId="7" fillId="0" borderId="14" xfId="0" applyFont="1" applyBorder="1"/>
    <xf numFmtId="0" fontId="7" fillId="2" borderId="4" xfId="1" applyFont="1" applyFill="1" applyBorder="1" applyAlignment="1">
      <alignment horizontal="left"/>
    </xf>
    <xf numFmtId="0" fontId="7" fillId="3" borderId="4" xfId="0" applyFont="1" applyFill="1" applyBorder="1"/>
    <xf numFmtId="0" fontId="7" fillId="2" borderId="4" xfId="0" applyFont="1" applyFill="1" applyBorder="1"/>
    <xf numFmtId="0" fontId="7" fillId="0" borderId="13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center"/>
    </xf>
    <xf numFmtId="0" fontId="8" fillId="2" borderId="13" xfId="0" applyFont="1" applyFill="1" applyBorder="1"/>
    <xf numFmtId="0" fontId="8" fillId="0" borderId="13" xfId="0" applyFont="1" applyBorder="1"/>
    <xf numFmtId="1" fontId="7" fillId="0" borderId="13" xfId="0" applyNumberFormat="1" applyFont="1" applyBorder="1"/>
    <xf numFmtId="1" fontId="8" fillId="2" borderId="4" xfId="0" applyNumberFormat="1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1" fontId="8" fillId="3" borderId="4" xfId="0" applyNumberFormat="1" applyFont="1" applyFill="1" applyBorder="1"/>
    <xf numFmtId="0" fontId="13" fillId="0" borderId="4" xfId="2" applyFont="1" applyFill="1" applyBorder="1"/>
    <xf numFmtId="1" fontId="8" fillId="0" borderId="4" xfId="0" applyNumberFormat="1" applyFont="1" applyBorder="1"/>
    <xf numFmtId="0" fontId="8" fillId="0" borderId="4" xfId="0" applyFont="1" applyBorder="1"/>
    <xf numFmtId="0" fontId="7" fillId="2" borderId="14" xfId="0" applyNumberFormat="1" applyFont="1" applyFill="1" applyBorder="1"/>
    <xf numFmtId="0" fontId="7" fillId="2" borderId="3" xfId="0" applyNumberFormat="1" applyFont="1" applyFill="1" applyBorder="1"/>
    <xf numFmtId="0" fontId="15" fillId="0" borderId="4" xfId="0" applyFont="1" applyBorder="1"/>
    <xf numFmtId="0" fontId="11" fillId="0" borderId="4" xfId="0" applyFont="1" applyBorder="1"/>
    <xf numFmtId="1" fontId="12" fillId="0" borderId="4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16" fillId="0" borderId="12" xfId="0" applyFont="1" applyBorder="1"/>
    <xf numFmtId="0" fontId="16" fillId="0" borderId="4" xfId="0" applyFont="1" applyBorder="1"/>
    <xf numFmtId="0" fontId="8" fillId="0" borderId="12" xfId="0" applyFont="1" applyBorder="1"/>
    <xf numFmtId="0" fontId="8" fillId="0" borderId="1" xfId="0" applyFont="1" applyFill="1" applyBorder="1"/>
    <xf numFmtId="0" fontId="8" fillId="0" borderId="1" xfId="0" applyFont="1" applyBorder="1"/>
    <xf numFmtId="0" fontId="8" fillId="0" borderId="9" xfId="0" applyFont="1" applyBorder="1"/>
    <xf numFmtId="0" fontId="8" fillId="0" borderId="12" xfId="0" applyFont="1" applyFill="1" applyBorder="1"/>
    <xf numFmtId="0" fontId="8" fillId="0" borderId="9" xfId="0" applyFont="1" applyFill="1" applyBorder="1"/>
    <xf numFmtId="0" fontId="8" fillId="0" borderId="15" xfId="0" applyFont="1" applyFill="1" applyBorder="1"/>
    <xf numFmtId="0" fontId="8" fillId="0" borderId="10" xfId="0" applyFont="1" applyBorder="1"/>
    <xf numFmtId="0" fontId="0" fillId="0" borderId="12" xfId="0" applyBorder="1"/>
    <xf numFmtId="0" fontId="0" fillId="0" borderId="8" xfId="0" applyBorder="1"/>
    <xf numFmtId="1" fontId="8" fillId="3" borderId="17" xfId="0" applyNumberFormat="1" applyFont="1" applyFill="1" applyBorder="1"/>
    <xf numFmtId="1" fontId="8" fillId="2" borderId="17" xfId="0" applyNumberFormat="1" applyFont="1" applyFill="1" applyBorder="1"/>
    <xf numFmtId="1" fontId="8" fillId="4" borderId="17" xfId="0" applyNumberFormat="1" applyFont="1" applyFill="1" applyBorder="1"/>
    <xf numFmtId="1" fontId="8" fillId="0" borderId="17" xfId="0" applyNumberFormat="1" applyFont="1" applyBorder="1"/>
    <xf numFmtId="1" fontId="8" fillId="4" borderId="3" xfId="0" applyNumberFormat="1" applyFont="1" applyFill="1" applyBorder="1"/>
    <xf numFmtId="1" fontId="8" fillId="2" borderId="14" xfId="0" applyNumberFormat="1" applyFont="1" applyFill="1" applyBorder="1"/>
    <xf numFmtId="0" fontId="8" fillId="4" borderId="3" xfId="0" applyFont="1" applyFill="1" applyBorder="1"/>
    <xf numFmtId="0" fontId="7" fillId="5" borderId="4" xfId="1" applyFont="1" applyFill="1" applyBorder="1"/>
    <xf numFmtId="0" fontId="7" fillId="5" borderId="4" xfId="1" applyFont="1" applyFill="1" applyBorder="1" applyAlignment="1">
      <alignment horizontal="center"/>
    </xf>
    <xf numFmtId="0" fontId="7" fillId="5" borderId="14" xfId="0" applyFont="1" applyFill="1" applyBorder="1"/>
    <xf numFmtId="1" fontId="8" fillId="5" borderId="3" xfId="0" applyNumberFormat="1" applyFont="1" applyFill="1" applyBorder="1"/>
    <xf numFmtId="0" fontId="8" fillId="5" borderId="3" xfId="0" applyFont="1" applyFill="1" applyBorder="1"/>
    <xf numFmtId="0" fontId="8" fillId="5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8" fillId="2" borderId="11" xfId="0" applyNumberFormat="1" applyFont="1" applyFill="1" applyBorder="1"/>
    <xf numFmtId="1" fontId="8" fillId="0" borderId="11" xfId="0" applyNumberFormat="1" applyFont="1" applyBorder="1"/>
    <xf numFmtId="1" fontId="8" fillId="0" borderId="4" xfId="0" applyNumberFormat="1" applyFont="1" applyFill="1" applyBorder="1"/>
    <xf numFmtId="1" fontId="14" fillId="0" borderId="16" xfId="0" applyNumberFormat="1" applyFont="1" applyBorder="1" applyAlignment="1">
      <alignment horizontal="center"/>
    </xf>
    <xf numFmtId="0" fontId="8" fillId="3" borderId="17" xfId="0" applyFont="1" applyFill="1" applyBorder="1"/>
    <xf numFmtId="0" fontId="8" fillId="2" borderId="17" xfId="0" applyFont="1" applyFill="1" applyBorder="1"/>
    <xf numFmtId="1" fontId="8" fillId="0" borderId="4" xfId="0" applyNumberFormat="1" applyFont="1" applyBorder="1" applyAlignment="1">
      <alignment horizontal="center"/>
    </xf>
    <xf numFmtId="1" fontId="7" fillId="0" borderId="7" xfId="0" applyNumberFormat="1" applyFont="1" applyBorder="1"/>
    <xf numFmtId="0" fontId="8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</cellXfs>
  <cellStyles count="3">
    <cellStyle name="Excel Built-in Normal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ay\depud$\laptops\paul.rogan\My%20Documents\Forest%20Runs\2025\Birkenhill%20Woods%20Result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ay\depud$\laptops\paul.rogan\My%20Documents\Forest%20Runs\2025\Quarrelwood%20Results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ay\depud$\laptops\paul.rogan\My%20Documents\Forest%20Runs\2025\Roseisle%20Forest%20Resul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"/>
      <sheetName val="Adults"/>
      <sheetName val="Under 16"/>
      <sheetName val="Under 12"/>
    </sheetNames>
    <sheetDataSet>
      <sheetData sheetId="0">
        <row r="1">
          <cell r="A1" t="str">
            <v>Race No</v>
          </cell>
          <cell r="B1" t="str">
            <v>Forename</v>
          </cell>
          <cell r="C1" t="str">
            <v>Surname</v>
          </cell>
          <cell r="D1" t="str">
            <v>Club</v>
          </cell>
          <cell r="E1" t="str">
            <v>AgeGroup</v>
          </cell>
        </row>
        <row r="2">
          <cell r="A2">
            <v>100</v>
          </cell>
          <cell r="B2" t="str">
            <v>Ally</v>
          </cell>
          <cell r="C2" t="str">
            <v>Campbell</v>
          </cell>
          <cell r="D2" t="str">
            <v>MRR</v>
          </cell>
          <cell r="E2" t="str">
            <v>M50</v>
          </cell>
        </row>
        <row r="3">
          <cell r="A3">
            <v>101</v>
          </cell>
          <cell r="B3" t="str">
            <v>Simon</v>
          </cell>
          <cell r="C3" t="str">
            <v>McDonald</v>
          </cell>
          <cell r="D3" t="str">
            <v>MRR</v>
          </cell>
          <cell r="E3" t="str">
            <v>M60</v>
          </cell>
        </row>
        <row r="4">
          <cell r="A4">
            <v>102</v>
          </cell>
          <cell r="B4" t="str">
            <v xml:space="preserve">Amanda </v>
          </cell>
          <cell r="C4" t="str">
            <v>Strang</v>
          </cell>
          <cell r="D4" t="str">
            <v>MRR</v>
          </cell>
          <cell r="E4" t="str">
            <v>F50</v>
          </cell>
        </row>
        <row r="5">
          <cell r="A5">
            <v>103</v>
          </cell>
          <cell r="B5" t="str">
            <v>Kevin</v>
          </cell>
          <cell r="C5" t="str">
            <v>Morison</v>
          </cell>
          <cell r="D5" t="str">
            <v>MRR</v>
          </cell>
          <cell r="E5" t="str">
            <v>SM</v>
          </cell>
        </row>
        <row r="6">
          <cell r="A6">
            <v>104</v>
          </cell>
          <cell r="B6" t="str">
            <v>Gillian</v>
          </cell>
          <cell r="C6" t="str">
            <v>McAllan</v>
          </cell>
          <cell r="D6" t="str">
            <v>MRR</v>
          </cell>
          <cell r="E6" t="str">
            <v>F40</v>
          </cell>
        </row>
        <row r="7">
          <cell r="A7">
            <v>105</v>
          </cell>
          <cell r="B7" t="str">
            <v>Robbie</v>
          </cell>
          <cell r="C7" t="str">
            <v>Paterson</v>
          </cell>
          <cell r="D7" t="str">
            <v>HHR</v>
          </cell>
          <cell r="E7" t="str">
            <v>M40</v>
          </cell>
        </row>
        <row r="8">
          <cell r="A8">
            <v>106</v>
          </cell>
          <cell r="B8" t="str">
            <v>Ally</v>
          </cell>
          <cell r="C8" t="str">
            <v>Saville</v>
          </cell>
          <cell r="D8" t="str">
            <v>U/A</v>
          </cell>
          <cell r="E8" t="str">
            <v>SM</v>
          </cell>
        </row>
        <row r="9">
          <cell r="A9">
            <v>107</v>
          </cell>
          <cell r="B9" t="str">
            <v>Marie</v>
          </cell>
          <cell r="C9" t="str">
            <v>Third</v>
          </cell>
          <cell r="D9" t="str">
            <v>K&amp;D</v>
          </cell>
          <cell r="E9" t="str">
            <v>F40</v>
          </cell>
        </row>
        <row r="10">
          <cell r="A10">
            <v>108</v>
          </cell>
          <cell r="B10" t="str">
            <v>Stuart</v>
          </cell>
          <cell r="C10" t="str">
            <v>Prentice</v>
          </cell>
          <cell r="D10" t="str">
            <v>NRR</v>
          </cell>
          <cell r="E10" t="str">
            <v>SM</v>
          </cell>
        </row>
        <row r="11">
          <cell r="A11">
            <v>109</v>
          </cell>
          <cell r="B11" t="str">
            <v>Alasdair</v>
          </cell>
          <cell r="C11" t="str">
            <v>Jenkins</v>
          </cell>
          <cell r="D11" t="str">
            <v>MRR</v>
          </cell>
          <cell r="E11" t="str">
            <v>U20M</v>
          </cell>
        </row>
        <row r="12">
          <cell r="A12">
            <v>110</v>
          </cell>
          <cell r="B12" t="str">
            <v>Maureen</v>
          </cell>
          <cell r="C12" t="str">
            <v>Mackie</v>
          </cell>
          <cell r="D12" t="str">
            <v>NRR</v>
          </cell>
          <cell r="E12" t="str">
            <v>F50</v>
          </cell>
        </row>
        <row r="13">
          <cell r="A13">
            <v>111</v>
          </cell>
          <cell r="B13" t="str">
            <v>Colin</v>
          </cell>
          <cell r="C13" t="str">
            <v>Baird</v>
          </cell>
          <cell r="D13" t="str">
            <v>MRR</v>
          </cell>
          <cell r="E13" t="str">
            <v>F50</v>
          </cell>
        </row>
        <row r="14">
          <cell r="A14">
            <v>112</v>
          </cell>
          <cell r="B14" t="str">
            <v>Kenny</v>
          </cell>
          <cell r="C14" t="str">
            <v>Macrae</v>
          </cell>
          <cell r="D14" t="str">
            <v>MRR</v>
          </cell>
          <cell r="E14" t="str">
            <v>M50</v>
          </cell>
        </row>
        <row r="15">
          <cell r="A15">
            <v>113</v>
          </cell>
          <cell r="B15" t="str">
            <v>Steve</v>
          </cell>
          <cell r="C15" t="str">
            <v>Donaghty</v>
          </cell>
          <cell r="D15" t="str">
            <v>MRR</v>
          </cell>
          <cell r="E15" t="str">
            <v>M50</v>
          </cell>
        </row>
        <row r="16">
          <cell r="A16">
            <v>114</v>
          </cell>
          <cell r="B16" t="str">
            <v>Lauren</v>
          </cell>
          <cell r="C16" t="str">
            <v>McLauchlan</v>
          </cell>
          <cell r="D16" t="str">
            <v>U/A</v>
          </cell>
          <cell r="E16" t="str">
            <v>SF</v>
          </cell>
        </row>
        <row r="17">
          <cell r="A17">
            <v>115</v>
          </cell>
          <cell r="B17" t="str">
            <v>Gary</v>
          </cell>
          <cell r="C17" t="str">
            <v>McKay</v>
          </cell>
          <cell r="D17" t="str">
            <v>MRR</v>
          </cell>
          <cell r="E17" t="str">
            <v>SM</v>
          </cell>
        </row>
        <row r="18">
          <cell r="A18">
            <v>116</v>
          </cell>
          <cell r="B18" t="str">
            <v>Sarah</v>
          </cell>
          <cell r="C18" t="str">
            <v>McIIvaney</v>
          </cell>
          <cell r="D18" t="str">
            <v>MRR</v>
          </cell>
          <cell r="E18" t="str">
            <v>SF</v>
          </cell>
        </row>
        <row r="19">
          <cell r="A19">
            <v>117</v>
          </cell>
          <cell r="B19" t="str">
            <v>Emma</v>
          </cell>
          <cell r="C19" t="str">
            <v>Shaw</v>
          </cell>
          <cell r="D19" t="str">
            <v>Aldridge Running Club</v>
          </cell>
          <cell r="E19" t="str">
            <v>F40</v>
          </cell>
        </row>
        <row r="20">
          <cell r="A20">
            <v>118</v>
          </cell>
          <cell r="B20" t="str">
            <v>Dave</v>
          </cell>
          <cell r="C20" t="str">
            <v>Ellis</v>
          </cell>
          <cell r="D20" t="str">
            <v>IH</v>
          </cell>
          <cell r="E20" t="str">
            <v>M60</v>
          </cell>
        </row>
        <row r="21">
          <cell r="A21">
            <v>119</v>
          </cell>
          <cell r="B21" t="str">
            <v>Colin</v>
          </cell>
          <cell r="C21" t="str">
            <v>Anderson</v>
          </cell>
          <cell r="D21" t="str">
            <v>U/A</v>
          </cell>
          <cell r="E21" t="str">
            <v>M50</v>
          </cell>
        </row>
        <row r="22">
          <cell r="A22">
            <v>120</v>
          </cell>
          <cell r="B22" t="str">
            <v>Morag</v>
          </cell>
          <cell r="C22" t="str">
            <v>McLuckie</v>
          </cell>
          <cell r="D22" t="str">
            <v>Moravian Orienteers</v>
          </cell>
          <cell r="E22" t="str">
            <v>F50</v>
          </cell>
        </row>
        <row r="23">
          <cell r="A23">
            <v>121</v>
          </cell>
          <cell r="B23" t="str">
            <v>Finlay</v>
          </cell>
          <cell r="C23" t="str">
            <v>McLuckie</v>
          </cell>
          <cell r="D23" t="str">
            <v>MRR</v>
          </cell>
          <cell r="E23" t="str">
            <v>U20M</v>
          </cell>
        </row>
        <row r="24">
          <cell r="A24">
            <v>122</v>
          </cell>
          <cell r="B24" t="str">
            <v>Robert</v>
          </cell>
          <cell r="C24" t="str">
            <v>Paterson</v>
          </cell>
          <cell r="D24" t="str">
            <v>FH</v>
          </cell>
          <cell r="E24" t="str">
            <v>M40</v>
          </cell>
        </row>
        <row r="25">
          <cell r="A25">
            <v>123</v>
          </cell>
          <cell r="B25" t="str">
            <v>Fran</v>
          </cell>
          <cell r="C25" t="str">
            <v>Kelly</v>
          </cell>
          <cell r="D25" t="str">
            <v>U/A</v>
          </cell>
          <cell r="E25" t="str">
            <v>SF</v>
          </cell>
        </row>
        <row r="26">
          <cell r="A26">
            <v>124</v>
          </cell>
          <cell r="B26" t="str">
            <v>Katie</v>
          </cell>
          <cell r="C26" t="str">
            <v>Parry</v>
          </cell>
          <cell r="D26" t="str">
            <v>U/A</v>
          </cell>
          <cell r="E26" t="str">
            <v>F40</v>
          </cell>
        </row>
        <row r="27">
          <cell r="A27">
            <v>125</v>
          </cell>
          <cell r="B27" t="str">
            <v>Ruth</v>
          </cell>
          <cell r="C27" t="str">
            <v>Bens</v>
          </cell>
          <cell r="D27" t="str">
            <v>U/A</v>
          </cell>
          <cell r="E27" t="str">
            <v>F40</v>
          </cell>
        </row>
        <row r="28">
          <cell r="A28">
            <v>126</v>
          </cell>
          <cell r="B28" t="str">
            <v>Faye</v>
          </cell>
          <cell r="C28" t="str">
            <v>Morrison</v>
          </cell>
          <cell r="D28" t="str">
            <v>U/A</v>
          </cell>
          <cell r="E28" t="str">
            <v>F40</v>
          </cell>
        </row>
        <row r="29">
          <cell r="A29">
            <v>127</v>
          </cell>
          <cell r="B29" t="str">
            <v>Steven</v>
          </cell>
          <cell r="C29" t="str">
            <v>Morrison</v>
          </cell>
          <cell r="D29" t="str">
            <v>MRR</v>
          </cell>
          <cell r="E29" t="str">
            <v>M40</v>
          </cell>
        </row>
        <row r="30">
          <cell r="A30">
            <v>128</v>
          </cell>
          <cell r="B30" t="str">
            <v>Sarah</v>
          </cell>
          <cell r="C30" t="str">
            <v>Houston</v>
          </cell>
          <cell r="D30" t="str">
            <v>U/A</v>
          </cell>
          <cell r="E30" t="str">
            <v>F60</v>
          </cell>
        </row>
        <row r="31">
          <cell r="A31">
            <v>129</v>
          </cell>
          <cell r="B31" t="str">
            <v>Kenny</v>
          </cell>
          <cell r="C31" t="str">
            <v>Craib</v>
          </cell>
          <cell r="D31" t="str">
            <v>U/A</v>
          </cell>
          <cell r="E31" t="str">
            <v>M40</v>
          </cell>
        </row>
        <row r="32">
          <cell r="A32">
            <v>130</v>
          </cell>
          <cell r="B32" t="str">
            <v>Callum</v>
          </cell>
          <cell r="C32" t="str">
            <v>Craib</v>
          </cell>
          <cell r="D32" t="str">
            <v>MRR</v>
          </cell>
          <cell r="E32" t="str">
            <v>U20M</v>
          </cell>
        </row>
        <row r="33">
          <cell r="A33">
            <v>131</v>
          </cell>
          <cell r="B33" t="str">
            <v>Gerald</v>
          </cell>
          <cell r="C33" t="str">
            <v>Angus</v>
          </cell>
          <cell r="D33" t="str">
            <v>K&amp;D</v>
          </cell>
          <cell r="E33" t="str">
            <v>M60</v>
          </cell>
        </row>
        <row r="34">
          <cell r="A34">
            <v>132</v>
          </cell>
          <cell r="B34" t="str">
            <v>Linda</v>
          </cell>
          <cell r="C34" t="str">
            <v>Gordon</v>
          </cell>
          <cell r="D34" t="str">
            <v>K&amp;D</v>
          </cell>
          <cell r="E34" t="str">
            <v>F50</v>
          </cell>
        </row>
        <row r="35">
          <cell r="A35">
            <v>133</v>
          </cell>
          <cell r="B35" t="str">
            <v>Malcolm</v>
          </cell>
          <cell r="C35" t="str">
            <v>Christie</v>
          </cell>
          <cell r="D35" t="str">
            <v>Elgin Athletics Club</v>
          </cell>
          <cell r="E35" t="str">
            <v>M60</v>
          </cell>
        </row>
        <row r="36">
          <cell r="A36">
            <v>134</v>
          </cell>
          <cell r="B36" t="str">
            <v>Craig</v>
          </cell>
          <cell r="C36" t="str">
            <v>Rowley</v>
          </cell>
          <cell r="D36" t="str">
            <v>MRR</v>
          </cell>
          <cell r="E36" t="str">
            <v>SM</v>
          </cell>
        </row>
        <row r="37">
          <cell r="A37">
            <v>135</v>
          </cell>
          <cell r="B37" t="str">
            <v>Linsey</v>
          </cell>
          <cell r="C37" t="str">
            <v>Milne</v>
          </cell>
          <cell r="D37" t="str">
            <v>NRR</v>
          </cell>
          <cell r="E37" t="str">
            <v>F40</v>
          </cell>
        </row>
        <row r="38">
          <cell r="A38">
            <v>136</v>
          </cell>
          <cell r="B38" t="str">
            <v>Chris</v>
          </cell>
          <cell r="C38" t="str">
            <v>Milne</v>
          </cell>
          <cell r="D38" t="str">
            <v>NRR</v>
          </cell>
          <cell r="E38" t="str">
            <v>M40</v>
          </cell>
        </row>
        <row r="39">
          <cell r="A39">
            <v>137</v>
          </cell>
          <cell r="B39" t="str">
            <v>Zdenka</v>
          </cell>
          <cell r="C39" t="str">
            <v>Fraser</v>
          </cell>
          <cell r="D39" t="str">
            <v>NRR</v>
          </cell>
          <cell r="E39" t="str">
            <v>F540</v>
          </cell>
        </row>
        <row r="40">
          <cell r="A40">
            <v>138</v>
          </cell>
          <cell r="B40" t="str">
            <v>Garrie</v>
          </cell>
          <cell r="C40" t="str">
            <v>Nobbs</v>
          </cell>
          <cell r="D40" t="str">
            <v>NRR</v>
          </cell>
          <cell r="E40" t="str">
            <v>SM</v>
          </cell>
        </row>
        <row r="41">
          <cell r="A41">
            <v>139</v>
          </cell>
          <cell r="B41" t="str">
            <v xml:space="preserve">Kevin </v>
          </cell>
          <cell r="C41" t="str">
            <v>Reid</v>
          </cell>
          <cell r="D41" t="str">
            <v>NRR</v>
          </cell>
          <cell r="E41" t="str">
            <v>M40</v>
          </cell>
        </row>
        <row r="42">
          <cell r="A42">
            <v>140</v>
          </cell>
          <cell r="B42" t="str">
            <v>Ruairidh</v>
          </cell>
          <cell r="C42" t="str">
            <v>Ross</v>
          </cell>
          <cell r="D42" t="str">
            <v>U/A</v>
          </cell>
          <cell r="E42" t="str">
            <v>M40</v>
          </cell>
        </row>
        <row r="43">
          <cell r="A43">
            <v>141</v>
          </cell>
          <cell r="B43" t="str">
            <v>Stewart</v>
          </cell>
          <cell r="C43" t="str">
            <v>Sutherland</v>
          </cell>
          <cell r="D43" t="str">
            <v>U/A</v>
          </cell>
          <cell r="E43" t="str">
            <v>M40</v>
          </cell>
        </row>
        <row r="44">
          <cell r="A44">
            <v>142</v>
          </cell>
          <cell r="B44" t="str">
            <v>Andrew</v>
          </cell>
          <cell r="C44" t="str">
            <v>Garner</v>
          </cell>
          <cell r="D44" t="str">
            <v>MRR</v>
          </cell>
          <cell r="E44" t="str">
            <v>SM</v>
          </cell>
        </row>
        <row r="45">
          <cell r="A45">
            <v>143</v>
          </cell>
          <cell r="B45" t="str">
            <v>Carly</v>
          </cell>
          <cell r="C45" t="str">
            <v>Jo Evans</v>
          </cell>
          <cell r="D45" t="str">
            <v>K&amp;D</v>
          </cell>
          <cell r="E45" t="str">
            <v>SF</v>
          </cell>
        </row>
        <row r="46">
          <cell r="A46">
            <v>144</v>
          </cell>
          <cell r="B46" t="str">
            <v>Logan</v>
          </cell>
          <cell r="C46" t="str">
            <v>Poundall</v>
          </cell>
          <cell r="D46" t="str">
            <v>MRR</v>
          </cell>
          <cell r="E46" t="str">
            <v>SM</v>
          </cell>
        </row>
        <row r="47">
          <cell r="A47">
            <v>145</v>
          </cell>
          <cell r="B47" t="str">
            <v>Neil</v>
          </cell>
          <cell r="C47" t="str">
            <v>Laing</v>
          </cell>
          <cell r="D47" t="str">
            <v>MRR</v>
          </cell>
          <cell r="E47" t="str">
            <v>M60</v>
          </cell>
        </row>
        <row r="48">
          <cell r="A48">
            <v>146</v>
          </cell>
          <cell r="B48" t="str">
            <v>Kathy</v>
          </cell>
          <cell r="C48" t="str">
            <v>Williams</v>
          </cell>
          <cell r="D48" t="str">
            <v>MRR</v>
          </cell>
          <cell r="E48" t="str">
            <v>F40</v>
          </cell>
        </row>
        <row r="49">
          <cell r="A49">
            <v>147</v>
          </cell>
          <cell r="B49" t="str">
            <v>Joanne</v>
          </cell>
          <cell r="C49" t="str">
            <v>Philips</v>
          </cell>
          <cell r="D49" t="str">
            <v>MRR</v>
          </cell>
          <cell r="E49" t="str">
            <v>F40</v>
          </cell>
        </row>
        <row r="50">
          <cell r="A50">
            <v>148</v>
          </cell>
          <cell r="B50" t="str">
            <v>Jade</v>
          </cell>
          <cell r="C50" t="str">
            <v>Inkson</v>
          </cell>
          <cell r="D50" t="str">
            <v>MRR</v>
          </cell>
          <cell r="E50" t="str">
            <v>SF</v>
          </cell>
        </row>
        <row r="51">
          <cell r="A51">
            <v>149</v>
          </cell>
          <cell r="B51" t="str">
            <v>Bill</v>
          </cell>
          <cell r="C51" t="str">
            <v>Young</v>
          </cell>
          <cell r="D51" t="str">
            <v>Moravian Orienteers</v>
          </cell>
          <cell r="E51" t="str">
            <v>M50</v>
          </cell>
        </row>
        <row r="52">
          <cell r="A52">
            <v>150</v>
          </cell>
          <cell r="B52" t="str">
            <v>Matt</v>
          </cell>
          <cell r="C52" t="str">
            <v>Brennan</v>
          </cell>
          <cell r="D52" t="str">
            <v>MRR</v>
          </cell>
          <cell r="E52" t="str">
            <v>SM</v>
          </cell>
        </row>
        <row r="53">
          <cell r="A53">
            <v>151</v>
          </cell>
          <cell r="B53" t="str">
            <v>Cara</v>
          </cell>
          <cell r="C53" t="str">
            <v>Brennan</v>
          </cell>
          <cell r="D53" t="str">
            <v>MRR</v>
          </cell>
          <cell r="E53" t="str">
            <v>SF</v>
          </cell>
        </row>
        <row r="54">
          <cell r="A54">
            <v>152</v>
          </cell>
          <cell r="B54"/>
          <cell r="C54"/>
          <cell r="D54"/>
          <cell r="E54"/>
        </row>
        <row r="55">
          <cell r="A55">
            <v>153</v>
          </cell>
          <cell r="B55"/>
          <cell r="C55"/>
          <cell r="D55"/>
          <cell r="E55"/>
        </row>
        <row r="56">
          <cell r="A56">
            <v>154</v>
          </cell>
          <cell r="B56"/>
          <cell r="C56"/>
          <cell r="D56"/>
          <cell r="E56"/>
        </row>
        <row r="57">
          <cell r="A57">
            <v>155</v>
          </cell>
          <cell r="B57"/>
          <cell r="C57"/>
          <cell r="D57"/>
          <cell r="E57"/>
        </row>
        <row r="58">
          <cell r="A58">
            <v>156</v>
          </cell>
          <cell r="B58"/>
          <cell r="C58"/>
          <cell r="D58"/>
          <cell r="E58"/>
        </row>
        <row r="59">
          <cell r="A59">
            <v>157</v>
          </cell>
          <cell r="B59"/>
          <cell r="C59"/>
          <cell r="D59"/>
          <cell r="E59"/>
        </row>
        <row r="60">
          <cell r="A60">
            <v>158</v>
          </cell>
          <cell r="B60"/>
          <cell r="C60"/>
          <cell r="D60"/>
          <cell r="E60"/>
        </row>
        <row r="61">
          <cell r="A61">
            <v>159</v>
          </cell>
          <cell r="B61"/>
          <cell r="C61"/>
          <cell r="D61"/>
          <cell r="E61"/>
        </row>
        <row r="62">
          <cell r="A62">
            <v>160</v>
          </cell>
          <cell r="B62"/>
          <cell r="C62"/>
          <cell r="D62"/>
          <cell r="E62"/>
        </row>
        <row r="63">
          <cell r="A63">
            <v>161</v>
          </cell>
          <cell r="B63"/>
          <cell r="C63"/>
          <cell r="D63"/>
          <cell r="E63"/>
        </row>
        <row r="64">
          <cell r="A64">
            <v>162</v>
          </cell>
          <cell r="B64"/>
          <cell r="C64"/>
          <cell r="D64"/>
          <cell r="E64"/>
        </row>
        <row r="65">
          <cell r="A65">
            <v>163</v>
          </cell>
          <cell r="B65"/>
          <cell r="C65"/>
          <cell r="D65"/>
          <cell r="E65"/>
        </row>
        <row r="66">
          <cell r="A66">
            <v>164</v>
          </cell>
          <cell r="B66"/>
          <cell r="C66"/>
          <cell r="D66"/>
          <cell r="E66"/>
        </row>
        <row r="67">
          <cell r="A67">
            <v>165</v>
          </cell>
          <cell r="B67"/>
          <cell r="C67"/>
          <cell r="D67"/>
          <cell r="E67"/>
        </row>
        <row r="68">
          <cell r="A68">
            <v>166</v>
          </cell>
          <cell r="B68"/>
          <cell r="C68"/>
          <cell r="D68"/>
          <cell r="E68"/>
        </row>
        <row r="69">
          <cell r="A69">
            <v>167</v>
          </cell>
          <cell r="B69"/>
          <cell r="C69"/>
          <cell r="D69"/>
          <cell r="E69"/>
        </row>
        <row r="70">
          <cell r="A70">
            <v>168</v>
          </cell>
          <cell r="B70"/>
          <cell r="C70"/>
          <cell r="D70"/>
          <cell r="E70"/>
        </row>
        <row r="71">
          <cell r="A71">
            <v>169</v>
          </cell>
          <cell r="B71"/>
          <cell r="C71"/>
          <cell r="D71"/>
          <cell r="E71"/>
        </row>
        <row r="72">
          <cell r="A72">
            <v>170</v>
          </cell>
          <cell r="B72"/>
          <cell r="C72"/>
          <cell r="D72"/>
          <cell r="E72"/>
        </row>
        <row r="73">
          <cell r="A73">
            <v>171</v>
          </cell>
          <cell r="B73"/>
          <cell r="C73"/>
          <cell r="D73"/>
          <cell r="E73"/>
        </row>
        <row r="74">
          <cell r="A74">
            <v>172</v>
          </cell>
          <cell r="B74"/>
          <cell r="C74"/>
          <cell r="D74"/>
          <cell r="E74"/>
        </row>
        <row r="75">
          <cell r="A75">
            <v>173</v>
          </cell>
          <cell r="B75"/>
          <cell r="C75"/>
          <cell r="D75"/>
          <cell r="E75"/>
        </row>
        <row r="76">
          <cell r="A76">
            <v>174</v>
          </cell>
          <cell r="B76"/>
          <cell r="C76"/>
          <cell r="D76"/>
          <cell r="E76"/>
        </row>
        <row r="77">
          <cell r="A77">
            <v>175</v>
          </cell>
          <cell r="B77"/>
          <cell r="C77"/>
          <cell r="D77"/>
          <cell r="E77"/>
        </row>
        <row r="78">
          <cell r="A78">
            <v>176</v>
          </cell>
          <cell r="B78"/>
          <cell r="C78"/>
          <cell r="D78"/>
          <cell r="E78"/>
        </row>
        <row r="79">
          <cell r="A79">
            <v>177</v>
          </cell>
          <cell r="B79"/>
          <cell r="C79"/>
          <cell r="D79"/>
          <cell r="E79"/>
        </row>
        <row r="80">
          <cell r="A80">
            <v>178</v>
          </cell>
          <cell r="B80"/>
          <cell r="C80"/>
          <cell r="D80"/>
          <cell r="E80"/>
        </row>
        <row r="81">
          <cell r="A81">
            <v>179</v>
          </cell>
          <cell r="B81"/>
          <cell r="C81"/>
          <cell r="D81"/>
          <cell r="E81"/>
        </row>
        <row r="82">
          <cell r="A82">
            <v>180</v>
          </cell>
          <cell r="B82"/>
          <cell r="C82"/>
          <cell r="D82"/>
          <cell r="E82"/>
        </row>
        <row r="83">
          <cell r="A83">
            <v>181</v>
          </cell>
          <cell r="B83"/>
          <cell r="C83"/>
          <cell r="D83"/>
          <cell r="E83"/>
        </row>
        <row r="84">
          <cell r="A84">
            <v>182</v>
          </cell>
          <cell r="B84"/>
          <cell r="C84"/>
          <cell r="D84"/>
          <cell r="E84"/>
        </row>
        <row r="85">
          <cell r="A85">
            <v>183</v>
          </cell>
          <cell r="B85"/>
          <cell r="C85"/>
          <cell r="D85"/>
          <cell r="E85"/>
        </row>
        <row r="86">
          <cell r="A86">
            <v>184</v>
          </cell>
          <cell r="B86"/>
          <cell r="C86"/>
          <cell r="D86"/>
          <cell r="E86"/>
        </row>
        <row r="87">
          <cell r="A87">
            <v>185</v>
          </cell>
          <cell r="B87"/>
          <cell r="C87"/>
          <cell r="D87"/>
          <cell r="E87"/>
        </row>
        <row r="88">
          <cell r="A88">
            <v>186</v>
          </cell>
          <cell r="B88"/>
          <cell r="C88"/>
          <cell r="D88"/>
          <cell r="E88"/>
        </row>
        <row r="89">
          <cell r="A89">
            <v>187</v>
          </cell>
          <cell r="B89"/>
          <cell r="C89"/>
          <cell r="D89"/>
          <cell r="E89"/>
        </row>
        <row r="90">
          <cell r="A90">
            <v>188</v>
          </cell>
          <cell r="B90"/>
          <cell r="C90"/>
          <cell r="D90"/>
          <cell r="E90"/>
        </row>
        <row r="91">
          <cell r="A91">
            <v>189</v>
          </cell>
          <cell r="B91"/>
          <cell r="C91"/>
          <cell r="D91"/>
          <cell r="E91"/>
        </row>
        <row r="92">
          <cell r="A92">
            <v>190</v>
          </cell>
          <cell r="B92"/>
          <cell r="C92"/>
          <cell r="D92"/>
          <cell r="E92"/>
        </row>
        <row r="93">
          <cell r="A93">
            <v>191</v>
          </cell>
          <cell r="B93"/>
          <cell r="C93"/>
          <cell r="D93"/>
          <cell r="E93"/>
        </row>
        <row r="94">
          <cell r="A94">
            <v>192</v>
          </cell>
          <cell r="B94"/>
          <cell r="C94"/>
          <cell r="D94"/>
          <cell r="E94"/>
        </row>
        <row r="95">
          <cell r="A95">
            <v>193</v>
          </cell>
          <cell r="B95"/>
          <cell r="C95"/>
          <cell r="D95"/>
          <cell r="E95"/>
        </row>
        <row r="96">
          <cell r="A96">
            <v>194</v>
          </cell>
          <cell r="B96"/>
          <cell r="C96"/>
          <cell r="D96"/>
          <cell r="E96"/>
        </row>
        <row r="97">
          <cell r="A97">
            <v>195</v>
          </cell>
          <cell r="B97"/>
          <cell r="C97"/>
          <cell r="D97"/>
          <cell r="E97"/>
        </row>
        <row r="98">
          <cell r="A98">
            <v>196</v>
          </cell>
          <cell r="B98"/>
          <cell r="C98"/>
          <cell r="D98"/>
          <cell r="E98"/>
        </row>
        <row r="99">
          <cell r="A99">
            <v>197</v>
          </cell>
          <cell r="B99"/>
          <cell r="C99"/>
          <cell r="D99"/>
          <cell r="E99"/>
        </row>
        <row r="100">
          <cell r="A100">
            <v>198</v>
          </cell>
          <cell r="B100"/>
          <cell r="C100"/>
          <cell r="D100"/>
          <cell r="E100"/>
        </row>
        <row r="101">
          <cell r="A101">
            <v>199</v>
          </cell>
          <cell r="B101"/>
          <cell r="C101"/>
          <cell r="D101"/>
          <cell r="E101"/>
        </row>
        <row r="102">
          <cell r="A102">
            <v>200</v>
          </cell>
          <cell r="B102"/>
          <cell r="C102"/>
          <cell r="D102"/>
          <cell r="E102"/>
        </row>
        <row r="103">
          <cell r="A103">
            <v>201</v>
          </cell>
          <cell r="B103"/>
          <cell r="C103"/>
          <cell r="D103"/>
          <cell r="E103"/>
        </row>
        <row r="104">
          <cell r="A104">
            <v>202</v>
          </cell>
          <cell r="B104"/>
          <cell r="C104"/>
          <cell r="D104"/>
          <cell r="E104"/>
        </row>
        <row r="105">
          <cell r="A105">
            <v>203</v>
          </cell>
          <cell r="B105"/>
          <cell r="C105"/>
          <cell r="D105"/>
          <cell r="E105"/>
        </row>
        <row r="106">
          <cell r="A106">
            <v>204</v>
          </cell>
          <cell r="B106"/>
          <cell r="C106"/>
          <cell r="D106"/>
          <cell r="E106"/>
        </row>
        <row r="107">
          <cell r="A107">
            <v>205</v>
          </cell>
          <cell r="B107"/>
          <cell r="C107"/>
          <cell r="D107"/>
          <cell r="E107"/>
        </row>
        <row r="108">
          <cell r="A108">
            <v>206</v>
          </cell>
          <cell r="B108"/>
          <cell r="C108"/>
          <cell r="D108"/>
          <cell r="E108"/>
        </row>
        <row r="109">
          <cell r="A109">
            <v>207</v>
          </cell>
          <cell r="B109"/>
          <cell r="C109"/>
          <cell r="D109"/>
          <cell r="E109"/>
        </row>
        <row r="110">
          <cell r="A110">
            <v>208</v>
          </cell>
          <cell r="B110"/>
          <cell r="C110"/>
          <cell r="D110"/>
          <cell r="E110"/>
        </row>
        <row r="111">
          <cell r="A111">
            <v>209</v>
          </cell>
          <cell r="B111"/>
          <cell r="C111"/>
          <cell r="D111"/>
          <cell r="E111"/>
        </row>
        <row r="112">
          <cell r="A112">
            <v>210</v>
          </cell>
          <cell r="B112"/>
          <cell r="C112"/>
          <cell r="D112"/>
          <cell r="E112"/>
        </row>
        <row r="113">
          <cell r="A113">
            <v>211</v>
          </cell>
          <cell r="B113"/>
          <cell r="C113"/>
          <cell r="D113"/>
          <cell r="E113"/>
        </row>
        <row r="114">
          <cell r="A114">
            <v>212</v>
          </cell>
          <cell r="B114"/>
          <cell r="C114"/>
          <cell r="D114"/>
          <cell r="E114"/>
        </row>
        <row r="115">
          <cell r="A115">
            <v>213</v>
          </cell>
          <cell r="B115"/>
          <cell r="C115"/>
          <cell r="D115"/>
          <cell r="E115"/>
        </row>
        <row r="116">
          <cell r="A116">
            <v>214</v>
          </cell>
          <cell r="B116"/>
          <cell r="C116"/>
          <cell r="D116"/>
          <cell r="E116"/>
        </row>
        <row r="117">
          <cell r="A117">
            <v>215</v>
          </cell>
          <cell r="B117"/>
          <cell r="C117"/>
          <cell r="D117"/>
          <cell r="E117"/>
        </row>
        <row r="118">
          <cell r="A118">
            <v>216</v>
          </cell>
          <cell r="B118"/>
          <cell r="C118"/>
          <cell r="D118"/>
          <cell r="E118"/>
        </row>
        <row r="119">
          <cell r="A119">
            <v>217</v>
          </cell>
          <cell r="B119"/>
          <cell r="C119"/>
          <cell r="D119"/>
          <cell r="E119"/>
        </row>
        <row r="120">
          <cell r="A120">
            <v>218</v>
          </cell>
          <cell r="B120"/>
          <cell r="C120"/>
          <cell r="D120"/>
          <cell r="E120"/>
        </row>
        <row r="121">
          <cell r="A121">
            <v>219</v>
          </cell>
          <cell r="B121"/>
          <cell r="C121"/>
          <cell r="D121"/>
          <cell r="E121"/>
        </row>
        <row r="122">
          <cell r="A122">
            <v>220</v>
          </cell>
          <cell r="B122"/>
          <cell r="C122"/>
          <cell r="D122"/>
          <cell r="E122"/>
        </row>
        <row r="123">
          <cell r="A123">
            <v>221</v>
          </cell>
          <cell r="B123"/>
          <cell r="C123"/>
          <cell r="D123"/>
          <cell r="E123"/>
        </row>
        <row r="124">
          <cell r="A124">
            <v>222</v>
          </cell>
          <cell r="B124"/>
          <cell r="C124"/>
          <cell r="D124"/>
          <cell r="E124"/>
        </row>
        <row r="125">
          <cell r="A125">
            <v>223</v>
          </cell>
          <cell r="B125"/>
          <cell r="C125"/>
          <cell r="D125"/>
          <cell r="E125"/>
        </row>
        <row r="126">
          <cell r="A126">
            <v>224</v>
          </cell>
          <cell r="B126"/>
          <cell r="C126"/>
          <cell r="D126"/>
          <cell r="E126"/>
        </row>
        <row r="127">
          <cell r="A127">
            <v>225</v>
          </cell>
          <cell r="B127"/>
          <cell r="C127"/>
          <cell r="D127"/>
          <cell r="E127"/>
        </row>
        <row r="128">
          <cell r="A128">
            <v>226</v>
          </cell>
          <cell r="B128"/>
          <cell r="C128"/>
          <cell r="D128"/>
          <cell r="E128"/>
        </row>
        <row r="129">
          <cell r="A129">
            <v>227</v>
          </cell>
          <cell r="B129"/>
          <cell r="C129"/>
          <cell r="D129"/>
          <cell r="E129"/>
        </row>
        <row r="130">
          <cell r="A130">
            <v>228</v>
          </cell>
          <cell r="B130"/>
          <cell r="C130"/>
          <cell r="D130"/>
          <cell r="E130"/>
        </row>
        <row r="131">
          <cell r="A131">
            <v>229</v>
          </cell>
          <cell r="B131"/>
          <cell r="C131"/>
          <cell r="D131"/>
          <cell r="E131"/>
        </row>
        <row r="132">
          <cell r="A132">
            <v>230</v>
          </cell>
          <cell r="B132"/>
          <cell r="C132"/>
          <cell r="D132"/>
          <cell r="E132"/>
        </row>
        <row r="133">
          <cell r="A133">
            <v>231</v>
          </cell>
          <cell r="B133"/>
          <cell r="C133"/>
          <cell r="D133"/>
          <cell r="E133"/>
        </row>
        <row r="134">
          <cell r="A134">
            <v>232</v>
          </cell>
          <cell r="B134"/>
          <cell r="C134"/>
          <cell r="D134"/>
          <cell r="E134"/>
        </row>
        <row r="135">
          <cell r="A135">
            <v>233</v>
          </cell>
          <cell r="B135"/>
          <cell r="C135"/>
          <cell r="D135"/>
          <cell r="E135"/>
        </row>
        <row r="136">
          <cell r="A136">
            <v>234</v>
          </cell>
          <cell r="B136"/>
          <cell r="C136"/>
          <cell r="D136"/>
          <cell r="E136"/>
        </row>
        <row r="137">
          <cell r="A137">
            <v>235</v>
          </cell>
          <cell r="B137"/>
          <cell r="C137"/>
          <cell r="D137"/>
          <cell r="E137"/>
        </row>
        <row r="138">
          <cell r="A138">
            <v>236</v>
          </cell>
          <cell r="B138"/>
          <cell r="C138"/>
          <cell r="D138"/>
          <cell r="E138"/>
        </row>
        <row r="139">
          <cell r="A139">
            <v>237</v>
          </cell>
          <cell r="B139"/>
          <cell r="C139"/>
          <cell r="D139"/>
          <cell r="E139"/>
        </row>
        <row r="140">
          <cell r="A140">
            <v>238</v>
          </cell>
          <cell r="B140"/>
          <cell r="C140"/>
          <cell r="D140"/>
          <cell r="E140"/>
        </row>
        <row r="141">
          <cell r="A141">
            <v>239</v>
          </cell>
          <cell r="B141"/>
          <cell r="C141"/>
          <cell r="D141"/>
          <cell r="E141"/>
        </row>
        <row r="142">
          <cell r="A142">
            <v>240</v>
          </cell>
          <cell r="B142"/>
          <cell r="C142"/>
          <cell r="D142"/>
          <cell r="E142"/>
        </row>
        <row r="143">
          <cell r="A143">
            <v>241</v>
          </cell>
          <cell r="B143"/>
          <cell r="C143"/>
          <cell r="D143"/>
          <cell r="E143"/>
        </row>
        <row r="144">
          <cell r="A144">
            <v>242</v>
          </cell>
          <cell r="B144"/>
          <cell r="C144"/>
          <cell r="D144"/>
          <cell r="E144"/>
        </row>
        <row r="145">
          <cell r="A145">
            <v>243</v>
          </cell>
          <cell r="B145"/>
          <cell r="C145"/>
          <cell r="D145"/>
          <cell r="E145"/>
        </row>
        <row r="146">
          <cell r="A146">
            <v>244</v>
          </cell>
          <cell r="B146"/>
          <cell r="C146"/>
          <cell r="D146"/>
          <cell r="E146"/>
        </row>
        <row r="147">
          <cell r="A147">
            <v>245</v>
          </cell>
          <cell r="B147"/>
          <cell r="C147"/>
          <cell r="D147"/>
          <cell r="E147"/>
        </row>
        <row r="148">
          <cell r="A148">
            <v>246</v>
          </cell>
          <cell r="B148"/>
          <cell r="C148"/>
          <cell r="D148"/>
          <cell r="E148"/>
        </row>
        <row r="149">
          <cell r="A149">
            <v>247</v>
          </cell>
          <cell r="B149"/>
          <cell r="C149"/>
          <cell r="D149"/>
          <cell r="E149"/>
        </row>
        <row r="150">
          <cell r="A150">
            <v>248</v>
          </cell>
          <cell r="B150"/>
          <cell r="C150"/>
          <cell r="D150"/>
          <cell r="E150"/>
        </row>
        <row r="151">
          <cell r="A151">
            <v>249</v>
          </cell>
          <cell r="B151"/>
          <cell r="C151"/>
          <cell r="D151"/>
          <cell r="E151"/>
        </row>
        <row r="152">
          <cell r="A152">
            <v>250</v>
          </cell>
          <cell r="B152"/>
          <cell r="C152"/>
          <cell r="D152"/>
          <cell r="E152"/>
        </row>
        <row r="153">
          <cell r="A153"/>
          <cell r="B153"/>
          <cell r="C153"/>
          <cell r="D153"/>
          <cell r="E153"/>
        </row>
        <row r="154">
          <cell r="A154"/>
          <cell r="B154"/>
          <cell r="C154"/>
          <cell r="D154"/>
          <cell r="E154"/>
        </row>
        <row r="155">
          <cell r="A155"/>
          <cell r="B155"/>
          <cell r="C155"/>
          <cell r="D155"/>
          <cell r="E155"/>
        </row>
        <row r="156">
          <cell r="A156"/>
          <cell r="B156"/>
          <cell r="C156"/>
          <cell r="D156"/>
          <cell r="E156"/>
        </row>
        <row r="157">
          <cell r="A157"/>
          <cell r="B157"/>
          <cell r="C157"/>
          <cell r="D157"/>
          <cell r="E157"/>
        </row>
        <row r="158">
          <cell r="A158"/>
          <cell r="B158"/>
          <cell r="C158"/>
          <cell r="D158"/>
          <cell r="E158"/>
        </row>
        <row r="159">
          <cell r="A159"/>
          <cell r="B159"/>
          <cell r="C159"/>
          <cell r="D159"/>
          <cell r="E159"/>
        </row>
        <row r="160">
          <cell r="A160"/>
          <cell r="B160"/>
          <cell r="C160"/>
          <cell r="D160"/>
          <cell r="E160"/>
        </row>
        <row r="161">
          <cell r="A161"/>
          <cell r="B161"/>
          <cell r="C161"/>
          <cell r="D161"/>
          <cell r="E161"/>
        </row>
        <row r="162">
          <cell r="A162"/>
          <cell r="B162"/>
          <cell r="C162"/>
          <cell r="D162"/>
          <cell r="E162"/>
        </row>
        <row r="163">
          <cell r="A163"/>
          <cell r="B163"/>
          <cell r="C163"/>
          <cell r="D163"/>
          <cell r="E163"/>
        </row>
        <row r="164">
          <cell r="A164"/>
          <cell r="B164"/>
          <cell r="C164"/>
          <cell r="D164"/>
          <cell r="E164"/>
        </row>
        <row r="165">
          <cell r="A165"/>
          <cell r="B165"/>
          <cell r="C165"/>
          <cell r="D165"/>
          <cell r="E165"/>
        </row>
        <row r="166">
          <cell r="A166"/>
          <cell r="B166"/>
          <cell r="C166"/>
          <cell r="D166"/>
          <cell r="E166"/>
        </row>
        <row r="167">
          <cell r="A167"/>
          <cell r="B167"/>
          <cell r="C167"/>
          <cell r="D167"/>
          <cell r="E167"/>
        </row>
        <row r="168">
          <cell r="A168"/>
          <cell r="B168"/>
          <cell r="C168"/>
          <cell r="D168"/>
          <cell r="E168"/>
        </row>
        <row r="169">
          <cell r="A169"/>
          <cell r="B169"/>
          <cell r="C169"/>
          <cell r="D169"/>
          <cell r="E169"/>
        </row>
        <row r="170">
          <cell r="A170"/>
          <cell r="B170"/>
          <cell r="C170"/>
          <cell r="D170"/>
          <cell r="E170"/>
        </row>
        <row r="171">
          <cell r="A171"/>
          <cell r="B171"/>
          <cell r="C171"/>
          <cell r="D171"/>
          <cell r="E171"/>
        </row>
        <row r="172">
          <cell r="A172"/>
          <cell r="B172"/>
          <cell r="C172"/>
          <cell r="D172"/>
          <cell r="E172"/>
        </row>
        <row r="173">
          <cell r="A173"/>
          <cell r="B173"/>
          <cell r="C173"/>
          <cell r="D173"/>
          <cell r="E173"/>
        </row>
        <row r="174">
          <cell r="A174"/>
          <cell r="B174"/>
          <cell r="C174"/>
          <cell r="D174"/>
          <cell r="E174"/>
        </row>
        <row r="175">
          <cell r="A175"/>
          <cell r="B175"/>
          <cell r="C175"/>
          <cell r="D175"/>
          <cell r="E175"/>
        </row>
        <row r="176">
          <cell r="A176"/>
          <cell r="B176"/>
          <cell r="C176"/>
          <cell r="D176"/>
          <cell r="E176"/>
        </row>
        <row r="177">
          <cell r="A177"/>
          <cell r="B177"/>
          <cell r="C177"/>
          <cell r="D177"/>
          <cell r="E177"/>
        </row>
        <row r="178">
          <cell r="A178"/>
          <cell r="B178"/>
          <cell r="C178"/>
          <cell r="D178"/>
          <cell r="E178"/>
        </row>
        <row r="179">
          <cell r="A179"/>
          <cell r="B179"/>
          <cell r="C179"/>
          <cell r="D179"/>
          <cell r="E179"/>
        </row>
        <row r="180">
          <cell r="A180"/>
          <cell r="B180"/>
          <cell r="C180"/>
          <cell r="D180"/>
          <cell r="E180"/>
        </row>
        <row r="181">
          <cell r="A181"/>
          <cell r="B181"/>
          <cell r="C181"/>
          <cell r="D181"/>
          <cell r="E181"/>
        </row>
        <row r="182">
          <cell r="A182"/>
          <cell r="B182"/>
          <cell r="C182"/>
          <cell r="D182"/>
          <cell r="E182"/>
        </row>
        <row r="183">
          <cell r="A183"/>
          <cell r="B183"/>
          <cell r="C183"/>
          <cell r="D183"/>
          <cell r="E183"/>
        </row>
        <row r="184">
          <cell r="A184"/>
          <cell r="B184"/>
          <cell r="C184"/>
          <cell r="D184"/>
          <cell r="E184"/>
        </row>
        <row r="185">
          <cell r="A185"/>
          <cell r="B185"/>
          <cell r="C185"/>
          <cell r="D185"/>
          <cell r="E185"/>
        </row>
        <row r="186">
          <cell r="A186"/>
          <cell r="B186"/>
          <cell r="C186"/>
          <cell r="D186"/>
          <cell r="E186"/>
        </row>
        <row r="187">
          <cell r="A187"/>
          <cell r="B187"/>
          <cell r="C187"/>
          <cell r="D187"/>
          <cell r="E187"/>
        </row>
        <row r="188">
          <cell r="A188"/>
          <cell r="B188"/>
          <cell r="C188"/>
          <cell r="D188"/>
          <cell r="E188"/>
        </row>
        <row r="189">
          <cell r="A189"/>
          <cell r="B189"/>
          <cell r="C189"/>
          <cell r="D189"/>
          <cell r="E189"/>
        </row>
        <row r="190">
          <cell r="A190"/>
          <cell r="B190"/>
          <cell r="C190"/>
          <cell r="D190"/>
          <cell r="E190"/>
        </row>
        <row r="191">
          <cell r="A191"/>
          <cell r="B191"/>
          <cell r="C191"/>
          <cell r="D191"/>
          <cell r="E191"/>
        </row>
        <row r="192">
          <cell r="A192"/>
          <cell r="B192"/>
          <cell r="C192"/>
          <cell r="D192"/>
          <cell r="E192"/>
        </row>
        <row r="193">
          <cell r="A193"/>
          <cell r="B193"/>
          <cell r="C193"/>
          <cell r="D193"/>
          <cell r="E193"/>
        </row>
        <row r="194">
          <cell r="A194"/>
          <cell r="B194"/>
          <cell r="C194"/>
          <cell r="D194"/>
          <cell r="E194"/>
        </row>
        <row r="195">
          <cell r="A195"/>
          <cell r="B195"/>
          <cell r="C195"/>
          <cell r="D195"/>
          <cell r="E195"/>
        </row>
        <row r="196">
          <cell r="A196"/>
          <cell r="B196"/>
          <cell r="C196"/>
          <cell r="D196"/>
          <cell r="E196"/>
        </row>
        <row r="197">
          <cell r="A197"/>
          <cell r="B197"/>
          <cell r="C197"/>
          <cell r="D197"/>
          <cell r="E197"/>
        </row>
        <row r="198">
          <cell r="A198"/>
          <cell r="B198"/>
          <cell r="C198"/>
          <cell r="D198"/>
          <cell r="E198"/>
        </row>
        <row r="199">
          <cell r="A199"/>
          <cell r="B199"/>
          <cell r="C199"/>
          <cell r="D199"/>
          <cell r="E199"/>
        </row>
        <row r="200">
          <cell r="A200"/>
          <cell r="B200"/>
          <cell r="C200"/>
          <cell r="D200"/>
          <cell r="E200"/>
        </row>
        <row r="201">
          <cell r="A201"/>
          <cell r="B201"/>
          <cell r="C201"/>
          <cell r="D201"/>
          <cell r="E201"/>
        </row>
        <row r="202">
          <cell r="A202"/>
        </row>
        <row r="203">
          <cell r="A203"/>
        </row>
        <row r="204">
          <cell r="A204"/>
        </row>
        <row r="205">
          <cell r="A205"/>
        </row>
        <row r="206">
          <cell r="A206"/>
        </row>
        <row r="207">
          <cell r="A207"/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"/>
      <sheetName val="Adults"/>
      <sheetName val="Under 16"/>
      <sheetName val="Under 12"/>
    </sheetNames>
    <sheetDataSet>
      <sheetData sheetId="0">
        <row r="1">
          <cell r="A1" t="str">
            <v>Race No</v>
          </cell>
          <cell r="B1" t="str">
            <v>Forename</v>
          </cell>
          <cell r="C1" t="str">
            <v>Surname</v>
          </cell>
          <cell r="D1" t="str">
            <v>Club</v>
          </cell>
          <cell r="E1" t="str">
            <v>AgeGroup</v>
          </cell>
        </row>
        <row r="2">
          <cell r="A2">
            <v>100</v>
          </cell>
          <cell r="B2" t="str">
            <v>Ally</v>
          </cell>
          <cell r="C2" t="str">
            <v>Campbell</v>
          </cell>
          <cell r="D2" t="str">
            <v>MRR</v>
          </cell>
          <cell r="E2" t="str">
            <v>M50</v>
          </cell>
        </row>
        <row r="3">
          <cell r="A3">
            <v>101</v>
          </cell>
          <cell r="B3" t="str">
            <v>Simon</v>
          </cell>
          <cell r="C3" t="str">
            <v>McDonald</v>
          </cell>
          <cell r="D3" t="str">
            <v>MRR</v>
          </cell>
          <cell r="E3" t="str">
            <v>M60</v>
          </cell>
        </row>
        <row r="4">
          <cell r="A4">
            <v>102</v>
          </cell>
          <cell r="B4" t="str">
            <v xml:space="preserve">Amanda </v>
          </cell>
          <cell r="C4" t="str">
            <v>Strang</v>
          </cell>
          <cell r="D4" t="str">
            <v>MRR</v>
          </cell>
          <cell r="E4" t="str">
            <v>F50</v>
          </cell>
        </row>
        <row r="5">
          <cell r="A5">
            <v>103</v>
          </cell>
          <cell r="B5" t="str">
            <v>Kevin</v>
          </cell>
          <cell r="C5" t="str">
            <v>Morison</v>
          </cell>
          <cell r="D5" t="str">
            <v>MRR</v>
          </cell>
          <cell r="E5" t="str">
            <v>SM</v>
          </cell>
        </row>
        <row r="6">
          <cell r="A6">
            <v>104</v>
          </cell>
          <cell r="B6" t="str">
            <v>Gillian</v>
          </cell>
          <cell r="C6" t="str">
            <v>McAllan</v>
          </cell>
          <cell r="D6" t="str">
            <v>MRR</v>
          </cell>
          <cell r="E6" t="str">
            <v>F40</v>
          </cell>
        </row>
        <row r="7">
          <cell r="A7">
            <v>105</v>
          </cell>
          <cell r="B7" t="str">
            <v>Robbie</v>
          </cell>
          <cell r="C7" t="str">
            <v>Paterson</v>
          </cell>
          <cell r="D7" t="str">
            <v>HHR</v>
          </cell>
          <cell r="E7" t="str">
            <v>M40</v>
          </cell>
        </row>
        <row r="8">
          <cell r="A8">
            <v>106</v>
          </cell>
          <cell r="B8" t="str">
            <v>Ally</v>
          </cell>
          <cell r="C8" t="str">
            <v>Saville</v>
          </cell>
          <cell r="D8" t="str">
            <v>U/A</v>
          </cell>
          <cell r="E8" t="str">
            <v>SM</v>
          </cell>
        </row>
        <row r="9">
          <cell r="A9">
            <v>107</v>
          </cell>
          <cell r="B9" t="str">
            <v>Marie</v>
          </cell>
          <cell r="C9" t="str">
            <v>Third</v>
          </cell>
          <cell r="D9" t="str">
            <v>K&amp;D</v>
          </cell>
          <cell r="E9" t="str">
            <v>F40</v>
          </cell>
        </row>
        <row r="10">
          <cell r="A10">
            <v>108</v>
          </cell>
          <cell r="B10" t="str">
            <v>Stuart</v>
          </cell>
          <cell r="C10" t="str">
            <v>Prentice</v>
          </cell>
          <cell r="D10" t="str">
            <v>NRR</v>
          </cell>
          <cell r="E10" t="str">
            <v>SM</v>
          </cell>
        </row>
        <row r="11">
          <cell r="A11">
            <v>109</v>
          </cell>
          <cell r="B11" t="str">
            <v>Alasdair</v>
          </cell>
          <cell r="C11" t="str">
            <v>Jenkins</v>
          </cell>
          <cell r="D11" t="str">
            <v>MRR</v>
          </cell>
          <cell r="E11" t="str">
            <v>U20M</v>
          </cell>
        </row>
        <row r="12">
          <cell r="A12">
            <v>110</v>
          </cell>
          <cell r="B12" t="str">
            <v>Maureen</v>
          </cell>
          <cell r="C12" t="str">
            <v>Mackie</v>
          </cell>
          <cell r="D12" t="str">
            <v>NRR</v>
          </cell>
          <cell r="E12" t="str">
            <v>F50</v>
          </cell>
        </row>
        <row r="13">
          <cell r="A13">
            <v>111</v>
          </cell>
          <cell r="B13" t="str">
            <v>Colin</v>
          </cell>
          <cell r="C13" t="str">
            <v>Baird</v>
          </cell>
          <cell r="D13" t="str">
            <v>MRR</v>
          </cell>
          <cell r="E13" t="str">
            <v>M50</v>
          </cell>
        </row>
        <row r="14">
          <cell r="A14">
            <v>112</v>
          </cell>
          <cell r="B14" t="str">
            <v>Kenny</v>
          </cell>
          <cell r="C14" t="str">
            <v>Macrae</v>
          </cell>
          <cell r="D14" t="str">
            <v>MRR</v>
          </cell>
          <cell r="E14" t="str">
            <v>M50</v>
          </cell>
        </row>
        <row r="15">
          <cell r="A15">
            <v>113</v>
          </cell>
          <cell r="B15" t="str">
            <v>Steve</v>
          </cell>
          <cell r="C15" t="str">
            <v>Donaghty</v>
          </cell>
          <cell r="D15" t="str">
            <v>MRR</v>
          </cell>
          <cell r="E15" t="str">
            <v>M50</v>
          </cell>
        </row>
        <row r="16">
          <cell r="A16">
            <v>114</v>
          </cell>
          <cell r="B16" t="str">
            <v>Lauren</v>
          </cell>
          <cell r="C16" t="str">
            <v>McLauchlan</v>
          </cell>
          <cell r="D16" t="str">
            <v>U/A</v>
          </cell>
          <cell r="E16" t="str">
            <v>SF</v>
          </cell>
        </row>
        <row r="17">
          <cell r="A17">
            <v>115</v>
          </cell>
          <cell r="B17" t="str">
            <v>Gary</v>
          </cell>
          <cell r="C17" t="str">
            <v>McKay</v>
          </cell>
          <cell r="D17" t="str">
            <v>MRR</v>
          </cell>
          <cell r="E17" t="str">
            <v>SM</v>
          </cell>
        </row>
        <row r="18">
          <cell r="A18">
            <v>116</v>
          </cell>
          <cell r="B18" t="str">
            <v>Sarah</v>
          </cell>
          <cell r="C18" t="str">
            <v>McIIvaney</v>
          </cell>
          <cell r="D18" t="str">
            <v>MRR</v>
          </cell>
          <cell r="E18" t="str">
            <v>SF</v>
          </cell>
        </row>
        <row r="19">
          <cell r="A19">
            <v>117</v>
          </cell>
          <cell r="B19" t="str">
            <v>Emma</v>
          </cell>
          <cell r="C19" t="str">
            <v>Shaw</v>
          </cell>
          <cell r="D19" t="str">
            <v>Aldridge Running Club</v>
          </cell>
          <cell r="E19" t="str">
            <v>F40</v>
          </cell>
        </row>
        <row r="20">
          <cell r="A20">
            <v>118</v>
          </cell>
          <cell r="B20" t="str">
            <v>Dave</v>
          </cell>
          <cell r="C20" t="str">
            <v>Ellis</v>
          </cell>
          <cell r="D20" t="str">
            <v>IH</v>
          </cell>
          <cell r="E20" t="str">
            <v>M60</v>
          </cell>
        </row>
        <row r="21">
          <cell r="A21">
            <v>119</v>
          </cell>
          <cell r="B21" t="str">
            <v>Colin</v>
          </cell>
          <cell r="C21" t="str">
            <v>Anderson</v>
          </cell>
          <cell r="D21" t="str">
            <v>U/A</v>
          </cell>
          <cell r="E21" t="str">
            <v>M50</v>
          </cell>
        </row>
        <row r="22">
          <cell r="A22">
            <v>120</v>
          </cell>
          <cell r="B22" t="str">
            <v>Morag</v>
          </cell>
          <cell r="C22" t="str">
            <v>McLuckie</v>
          </cell>
          <cell r="D22" t="str">
            <v>Moravian Orienteers</v>
          </cell>
          <cell r="E22" t="str">
            <v>F50</v>
          </cell>
        </row>
        <row r="23">
          <cell r="A23">
            <v>121</v>
          </cell>
          <cell r="B23" t="str">
            <v>Finlay</v>
          </cell>
          <cell r="C23" t="str">
            <v>McLuckie</v>
          </cell>
          <cell r="D23" t="str">
            <v>MRR</v>
          </cell>
          <cell r="E23" t="str">
            <v>U20M</v>
          </cell>
        </row>
        <row r="24">
          <cell r="A24">
            <v>122</v>
          </cell>
          <cell r="B24" t="str">
            <v>Robert</v>
          </cell>
          <cell r="C24" t="str">
            <v>Paterson</v>
          </cell>
          <cell r="D24" t="str">
            <v>FH</v>
          </cell>
          <cell r="E24" t="str">
            <v>M40</v>
          </cell>
        </row>
        <row r="25">
          <cell r="A25">
            <v>123</v>
          </cell>
          <cell r="B25" t="str">
            <v>Fran</v>
          </cell>
          <cell r="C25" t="str">
            <v>Kelly</v>
          </cell>
          <cell r="D25" t="str">
            <v>U/A</v>
          </cell>
          <cell r="E25" t="str">
            <v>SF</v>
          </cell>
        </row>
        <row r="26">
          <cell r="A26">
            <v>124</v>
          </cell>
          <cell r="B26" t="str">
            <v>Katie</v>
          </cell>
          <cell r="C26" t="str">
            <v>Parry</v>
          </cell>
          <cell r="D26" t="str">
            <v>U/A</v>
          </cell>
          <cell r="E26" t="str">
            <v>F40</v>
          </cell>
        </row>
        <row r="27">
          <cell r="A27">
            <v>125</v>
          </cell>
          <cell r="B27" t="str">
            <v>Ruth</v>
          </cell>
          <cell r="C27" t="str">
            <v>Bens</v>
          </cell>
          <cell r="D27" t="str">
            <v>U/A</v>
          </cell>
          <cell r="E27" t="str">
            <v>F40</v>
          </cell>
        </row>
        <row r="28">
          <cell r="A28">
            <v>126</v>
          </cell>
          <cell r="B28" t="str">
            <v>Faye</v>
          </cell>
          <cell r="C28" t="str">
            <v>Morrison</v>
          </cell>
          <cell r="D28" t="str">
            <v>U/A</v>
          </cell>
          <cell r="E28" t="str">
            <v>F40</v>
          </cell>
        </row>
        <row r="29">
          <cell r="A29">
            <v>127</v>
          </cell>
          <cell r="B29" t="str">
            <v>Steven</v>
          </cell>
          <cell r="C29" t="str">
            <v>Morrison</v>
          </cell>
          <cell r="D29" t="str">
            <v>MRR</v>
          </cell>
          <cell r="E29" t="str">
            <v>M40</v>
          </cell>
        </row>
        <row r="30">
          <cell r="A30">
            <v>128</v>
          </cell>
          <cell r="B30" t="str">
            <v>Sarah</v>
          </cell>
          <cell r="C30" t="str">
            <v>Houston</v>
          </cell>
          <cell r="D30" t="str">
            <v>U/A</v>
          </cell>
          <cell r="E30" t="str">
            <v>F60</v>
          </cell>
        </row>
        <row r="31">
          <cell r="A31">
            <v>129</v>
          </cell>
          <cell r="B31" t="str">
            <v>Kenny</v>
          </cell>
          <cell r="C31" t="str">
            <v>Craib</v>
          </cell>
          <cell r="D31" t="str">
            <v>U/A</v>
          </cell>
          <cell r="E31" t="str">
            <v>M40</v>
          </cell>
        </row>
        <row r="32">
          <cell r="A32">
            <v>130</v>
          </cell>
          <cell r="B32" t="str">
            <v>Callum</v>
          </cell>
          <cell r="C32" t="str">
            <v>Craib</v>
          </cell>
          <cell r="D32" t="str">
            <v>MRR</v>
          </cell>
          <cell r="E32" t="str">
            <v>U20M</v>
          </cell>
        </row>
        <row r="33">
          <cell r="A33">
            <v>131</v>
          </cell>
          <cell r="B33" t="str">
            <v>Gerald</v>
          </cell>
          <cell r="C33" t="str">
            <v>Angus</v>
          </cell>
          <cell r="D33" t="str">
            <v>K&amp;D</v>
          </cell>
          <cell r="E33" t="str">
            <v>M60</v>
          </cell>
        </row>
        <row r="34">
          <cell r="A34">
            <v>132</v>
          </cell>
          <cell r="B34" t="str">
            <v>Linda</v>
          </cell>
          <cell r="C34" t="str">
            <v>Gordon</v>
          </cell>
          <cell r="D34" t="str">
            <v>K&amp;D</v>
          </cell>
          <cell r="E34" t="str">
            <v>F50</v>
          </cell>
        </row>
        <row r="35">
          <cell r="A35">
            <v>133</v>
          </cell>
          <cell r="B35" t="str">
            <v>Malcolm</v>
          </cell>
          <cell r="C35" t="str">
            <v>Christie</v>
          </cell>
          <cell r="D35" t="str">
            <v>Elgin Athletics Club</v>
          </cell>
          <cell r="E35" t="str">
            <v>M60</v>
          </cell>
        </row>
        <row r="36">
          <cell r="A36">
            <v>134</v>
          </cell>
          <cell r="B36" t="str">
            <v>Craig</v>
          </cell>
          <cell r="C36" t="str">
            <v>Rowley</v>
          </cell>
          <cell r="D36" t="str">
            <v>MRR</v>
          </cell>
          <cell r="E36" t="str">
            <v>SM</v>
          </cell>
        </row>
        <row r="37">
          <cell r="A37">
            <v>135</v>
          </cell>
          <cell r="B37" t="str">
            <v>Linsey</v>
          </cell>
          <cell r="C37" t="str">
            <v>Milne</v>
          </cell>
          <cell r="D37" t="str">
            <v>NRR</v>
          </cell>
          <cell r="E37" t="str">
            <v>F40</v>
          </cell>
        </row>
        <row r="38">
          <cell r="A38">
            <v>136</v>
          </cell>
          <cell r="B38" t="str">
            <v>Chris</v>
          </cell>
          <cell r="C38" t="str">
            <v>Milne</v>
          </cell>
          <cell r="D38" t="str">
            <v>NRR</v>
          </cell>
          <cell r="E38" t="str">
            <v>M40</v>
          </cell>
        </row>
        <row r="39">
          <cell r="A39">
            <v>137</v>
          </cell>
          <cell r="B39" t="str">
            <v>Zdenka</v>
          </cell>
          <cell r="C39" t="str">
            <v>Fraser</v>
          </cell>
          <cell r="D39" t="str">
            <v>NRR</v>
          </cell>
          <cell r="E39" t="str">
            <v>F540</v>
          </cell>
        </row>
        <row r="40">
          <cell r="A40">
            <v>138</v>
          </cell>
          <cell r="B40" t="str">
            <v>Garrie</v>
          </cell>
          <cell r="C40" t="str">
            <v>Nobbs</v>
          </cell>
          <cell r="D40" t="str">
            <v>NRR</v>
          </cell>
          <cell r="E40" t="str">
            <v>SM</v>
          </cell>
        </row>
        <row r="41">
          <cell r="A41">
            <v>139</v>
          </cell>
          <cell r="B41" t="str">
            <v xml:space="preserve">Kevin </v>
          </cell>
          <cell r="C41" t="str">
            <v>Reid</v>
          </cell>
          <cell r="D41" t="str">
            <v>NRR</v>
          </cell>
          <cell r="E41" t="str">
            <v>M40</v>
          </cell>
        </row>
        <row r="42">
          <cell r="A42">
            <v>140</v>
          </cell>
          <cell r="B42" t="str">
            <v>Ruairidh</v>
          </cell>
          <cell r="C42" t="str">
            <v>Ross</v>
          </cell>
          <cell r="D42" t="str">
            <v>U/A</v>
          </cell>
          <cell r="E42" t="str">
            <v>M40</v>
          </cell>
        </row>
        <row r="43">
          <cell r="A43">
            <v>141</v>
          </cell>
          <cell r="B43" t="str">
            <v>Stewart</v>
          </cell>
          <cell r="C43" t="str">
            <v>Sutherland</v>
          </cell>
          <cell r="D43" t="str">
            <v>U/A</v>
          </cell>
          <cell r="E43" t="str">
            <v>M40</v>
          </cell>
        </row>
        <row r="44">
          <cell r="A44">
            <v>142</v>
          </cell>
          <cell r="B44" t="str">
            <v>Andrew</v>
          </cell>
          <cell r="C44" t="str">
            <v>Garner</v>
          </cell>
          <cell r="D44" t="str">
            <v>MRR</v>
          </cell>
          <cell r="E44" t="str">
            <v>SM</v>
          </cell>
        </row>
        <row r="45">
          <cell r="A45">
            <v>143</v>
          </cell>
          <cell r="B45" t="str">
            <v>Carly</v>
          </cell>
          <cell r="C45" t="str">
            <v>Jo Evans</v>
          </cell>
          <cell r="D45" t="str">
            <v>K&amp;D</v>
          </cell>
          <cell r="E45" t="str">
            <v>SF</v>
          </cell>
        </row>
        <row r="46">
          <cell r="A46">
            <v>144</v>
          </cell>
          <cell r="B46" t="str">
            <v>Logan</v>
          </cell>
          <cell r="C46" t="str">
            <v>Poundall</v>
          </cell>
          <cell r="D46" t="str">
            <v>MRR</v>
          </cell>
          <cell r="E46" t="str">
            <v>SM</v>
          </cell>
        </row>
        <row r="47">
          <cell r="A47">
            <v>145</v>
          </cell>
          <cell r="B47" t="str">
            <v>Neil</v>
          </cell>
          <cell r="C47" t="str">
            <v>Laing</v>
          </cell>
          <cell r="D47" t="str">
            <v>MRR</v>
          </cell>
          <cell r="E47" t="str">
            <v>M60</v>
          </cell>
        </row>
        <row r="48">
          <cell r="A48">
            <v>146</v>
          </cell>
          <cell r="B48" t="str">
            <v>Kathy</v>
          </cell>
          <cell r="C48" t="str">
            <v>Williams</v>
          </cell>
          <cell r="D48" t="str">
            <v>MRR</v>
          </cell>
          <cell r="E48" t="str">
            <v>F40</v>
          </cell>
        </row>
        <row r="49">
          <cell r="A49">
            <v>147</v>
          </cell>
          <cell r="B49" t="str">
            <v>Joanne</v>
          </cell>
          <cell r="C49" t="str">
            <v>Philips</v>
          </cell>
          <cell r="D49" t="str">
            <v>MRR</v>
          </cell>
          <cell r="E49" t="str">
            <v>F40</v>
          </cell>
        </row>
        <row r="50">
          <cell r="A50">
            <v>148</v>
          </cell>
          <cell r="B50" t="str">
            <v>Jade</v>
          </cell>
          <cell r="C50" t="str">
            <v>Inkson</v>
          </cell>
          <cell r="D50" t="str">
            <v>MRR</v>
          </cell>
          <cell r="E50" t="str">
            <v>SF</v>
          </cell>
        </row>
        <row r="51">
          <cell r="A51">
            <v>149</v>
          </cell>
          <cell r="B51" t="str">
            <v>Bill</v>
          </cell>
          <cell r="C51" t="str">
            <v>Young</v>
          </cell>
          <cell r="D51" t="str">
            <v>Moravian Orienteers</v>
          </cell>
          <cell r="E51" t="str">
            <v>M50</v>
          </cell>
        </row>
        <row r="52">
          <cell r="A52">
            <v>150</v>
          </cell>
          <cell r="B52" t="str">
            <v>Matt</v>
          </cell>
          <cell r="C52" t="str">
            <v>Brennan</v>
          </cell>
          <cell r="D52" t="str">
            <v>MRR</v>
          </cell>
          <cell r="E52" t="str">
            <v>SM</v>
          </cell>
        </row>
        <row r="53">
          <cell r="A53">
            <v>151</v>
          </cell>
          <cell r="B53" t="str">
            <v>Cara</v>
          </cell>
          <cell r="C53" t="str">
            <v>Brennan</v>
          </cell>
          <cell r="D53" t="str">
            <v>MRR</v>
          </cell>
          <cell r="E53" t="str">
            <v>SF</v>
          </cell>
        </row>
        <row r="54">
          <cell r="A54">
            <v>152</v>
          </cell>
          <cell r="B54" t="str">
            <v>Amy</v>
          </cell>
          <cell r="C54" t="str">
            <v>Cruickshank</v>
          </cell>
          <cell r="D54" t="str">
            <v>U/A</v>
          </cell>
          <cell r="E54" t="str">
            <v>F50</v>
          </cell>
        </row>
        <row r="55">
          <cell r="A55">
            <v>153</v>
          </cell>
          <cell r="B55" t="str">
            <v>Neil</v>
          </cell>
          <cell r="C55" t="str">
            <v>Crookston</v>
          </cell>
          <cell r="D55" t="str">
            <v>MRR</v>
          </cell>
          <cell r="E55" t="str">
            <v>M40</v>
          </cell>
        </row>
        <row r="56">
          <cell r="A56">
            <v>154</v>
          </cell>
          <cell r="B56" t="str">
            <v>Ally</v>
          </cell>
          <cell r="C56" t="str">
            <v>Saville</v>
          </cell>
          <cell r="D56" t="str">
            <v>U/A</v>
          </cell>
          <cell r="E56" t="str">
            <v>SM</v>
          </cell>
        </row>
        <row r="57">
          <cell r="A57">
            <v>155</v>
          </cell>
          <cell r="B57" t="str">
            <v>Bobby</v>
          </cell>
          <cell r="C57" t="str">
            <v>Willett</v>
          </cell>
          <cell r="D57" t="str">
            <v>39 Engineers</v>
          </cell>
          <cell r="E57" t="str">
            <v>SM</v>
          </cell>
        </row>
        <row r="58">
          <cell r="A58">
            <v>156</v>
          </cell>
          <cell r="B58" t="str">
            <v>Matthew</v>
          </cell>
          <cell r="C58" t="str">
            <v>Howlett</v>
          </cell>
          <cell r="D58" t="str">
            <v>39 Engineers</v>
          </cell>
          <cell r="E58" t="str">
            <v>SM</v>
          </cell>
        </row>
        <row r="59">
          <cell r="A59">
            <v>157</v>
          </cell>
          <cell r="B59" t="str">
            <v>James</v>
          </cell>
          <cell r="C59" t="str">
            <v>Summers</v>
          </cell>
          <cell r="D59" t="str">
            <v>Chilled Running</v>
          </cell>
          <cell r="E59" t="str">
            <v>M40</v>
          </cell>
        </row>
        <row r="60">
          <cell r="A60">
            <v>158</v>
          </cell>
          <cell r="B60" t="str">
            <v>Kate</v>
          </cell>
          <cell r="C60" t="str">
            <v>McLuckie</v>
          </cell>
          <cell r="D60" t="str">
            <v>MRR</v>
          </cell>
          <cell r="E60" t="str">
            <v>FU20</v>
          </cell>
        </row>
        <row r="61">
          <cell r="A61">
            <v>159</v>
          </cell>
          <cell r="B61" t="str">
            <v>Dave</v>
          </cell>
          <cell r="C61" t="str">
            <v>Mackinnon</v>
          </cell>
          <cell r="D61" t="str">
            <v>NRR</v>
          </cell>
          <cell r="E61" t="str">
            <v>M60</v>
          </cell>
        </row>
        <row r="62">
          <cell r="A62">
            <v>160</v>
          </cell>
          <cell r="B62" t="str">
            <v xml:space="preserve">Gordon </v>
          </cell>
          <cell r="C62" t="str">
            <v>Main</v>
          </cell>
          <cell r="D62" t="str">
            <v>NRR</v>
          </cell>
          <cell r="E62" t="str">
            <v>M60</v>
          </cell>
        </row>
        <row r="63">
          <cell r="A63">
            <v>161</v>
          </cell>
          <cell r="B63" t="str">
            <v>Callum</v>
          </cell>
          <cell r="C63" t="str">
            <v>Shand</v>
          </cell>
          <cell r="D63" t="str">
            <v>MRR</v>
          </cell>
          <cell r="E63" t="str">
            <v>SM</v>
          </cell>
        </row>
        <row r="64">
          <cell r="A64">
            <v>162</v>
          </cell>
          <cell r="B64" t="str">
            <v>Alison</v>
          </cell>
          <cell r="C64" t="str">
            <v>Moore</v>
          </cell>
          <cell r="D64" t="str">
            <v>U/A</v>
          </cell>
          <cell r="E64" t="str">
            <v>F50</v>
          </cell>
        </row>
        <row r="65">
          <cell r="A65">
            <v>163</v>
          </cell>
          <cell r="B65" t="str">
            <v>Lisa</v>
          </cell>
          <cell r="C65" t="str">
            <v>Hepburn</v>
          </cell>
          <cell r="D65" t="str">
            <v>U/A</v>
          </cell>
          <cell r="E65" t="str">
            <v>F40</v>
          </cell>
        </row>
        <row r="66">
          <cell r="A66">
            <v>164</v>
          </cell>
          <cell r="B66" t="str">
            <v xml:space="preserve">David </v>
          </cell>
          <cell r="C66" t="str">
            <v>Shaw</v>
          </cell>
          <cell r="D66" t="str">
            <v>NRR</v>
          </cell>
          <cell r="E66" t="str">
            <v>SM</v>
          </cell>
        </row>
        <row r="67">
          <cell r="A67">
            <v>165</v>
          </cell>
          <cell r="B67" t="str">
            <v>Andrew</v>
          </cell>
          <cell r="C67" t="str">
            <v>Garner</v>
          </cell>
          <cell r="D67" t="str">
            <v>MRR</v>
          </cell>
          <cell r="E67" t="str">
            <v>SM</v>
          </cell>
        </row>
        <row r="68">
          <cell r="A68">
            <v>166</v>
          </cell>
          <cell r="B68" t="str">
            <v>Logan</v>
          </cell>
          <cell r="C68" t="str">
            <v>Poundall</v>
          </cell>
          <cell r="D68" t="str">
            <v>MRR</v>
          </cell>
          <cell r="E68" t="str">
            <v>SM</v>
          </cell>
        </row>
        <row r="69">
          <cell r="A69">
            <v>167</v>
          </cell>
          <cell r="B69" t="str">
            <v>Andrew</v>
          </cell>
          <cell r="C69" t="str">
            <v>Morgan</v>
          </cell>
          <cell r="D69" t="str">
            <v>FH</v>
          </cell>
          <cell r="E69" t="str">
            <v>SM</v>
          </cell>
        </row>
        <row r="70">
          <cell r="A70">
            <v>168</v>
          </cell>
          <cell r="B70" t="str">
            <v>Gerard</v>
          </cell>
          <cell r="C70" t="str">
            <v>Angus</v>
          </cell>
          <cell r="D70" t="str">
            <v>K&amp;D</v>
          </cell>
          <cell r="E70" t="str">
            <v>M60</v>
          </cell>
        </row>
        <row r="71">
          <cell r="A71">
            <v>169</v>
          </cell>
          <cell r="B71"/>
          <cell r="C71"/>
          <cell r="D71"/>
          <cell r="E71"/>
        </row>
        <row r="72">
          <cell r="A72">
            <v>170</v>
          </cell>
          <cell r="B72"/>
          <cell r="C72"/>
          <cell r="D72"/>
          <cell r="E72"/>
        </row>
        <row r="73">
          <cell r="A73">
            <v>171</v>
          </cell>
          <cell r="B73"/>
          <cell r="C73"/>
          <cell r="D73"/>
          <cell r="E73"/>
        </row>
        <row r="74">
          <cell r="A74">
            <v>172</v>
          </cell>
          <cell r="B74"/>
          <cell r="C74"/>
          <cell r="D74"/>
          <cell r="E74"/>
        </row>
        <row r="75">
          <cell r="A75">
            <v>173</v>
          </cell>
          <cell r="B75"/>
          <cell r="C75"/>
          <cell r="D75"/>
          <cell r="E75"/>
        </row>
        <row r="76">
          <cell r="A76">
            <v>174</v>
          </cell>
          <cell r="B76"/>
          <cell r="C76"/>
          <cell r="D76"/>
          <cell r="E76"/>
        </row>
        <row r="77">
          <cell r="A77">
            <v>175</v>
          </cell>
          <cell r="B77"/>
          <cell r="C77"/>
          <cell r="D77"/>
          <cell r="E77"/>
        </row>
        <row r="78">
          <cell r="A78">
            <v>176</v>
          </cell>
          <cell r="B78"/>
          <cell r="C78"/>
          <cell r="D78"/>
          <cell r="E78"/>
        </row>
        <row r="79">
          <cell r="A79">
            <v>177</v>
          </cell>
          <cell r="B79"/>
          <cell r="C79"/>
          <cell r="D79"/>
          <cell r="E79"/>
        </row>
        <row r="80">
          <cell r="A80">
            <v>178</v>
          </cell>
          <cell r="B80"/>
          <cell r="C80"/>
          <cell r="D80"/>
          <cell r="E80"/>
        </row>
        <row r="81">
          <cell r="A81">
            <v>179</v>
          </cell>
          <cell r="B81"/>
          <cell r="C81"/>
          <cell r="D81"/>
          <cell r="E81"/>
        </row>
        <row r="82">
          <cell r="A82">
            <v>180</v>
          </cell>
          <cell r="B82"/>
          <cell r="C82"/>
          <cell r="D82"/>
          <cell r="E82"/>
        </row>
        <row r="83">
          <cell r="A83">
            <v>181</v>
          </cell>
          <cell r="B83"/>
          <cell r="C83"/>
          <cell r="D83"/>
          <cell r="E83"/>
        </row>
        <row r="84">
          <cell r="A84">
            <v>182</v>
          </cell>
          <cell r="B84"/>
          <cell r="C84"/>
          <cell r="D84"/>
          <cell r="E84"/>
        </row>
        <row r="85">
          <cell r="A85">
            <v>183</v>
          </cell>
          <cell r="B85"/>
          <cell r="C85"/>
          <cell r="D85"/>
          <cell r="E85"/>
        </row>
        <row r="86">
          <cell r="A86">
            <v>184</v>
          </cell>
          <cell r="B86"/>
          <cell r="C86"/>
          <cell r="D86"/>
          <cell r="E86"/>
        </row>
        <row r="87">
          <cell r="A87">
            <v>185</v>
          </cell>
          <cell r="B87"/>
          <cell r="C87"/>
          <cell r="D87"/>
          <cell r="E87"/>
        </row>
        <row r="88">
          <cell r="A88">
            <v>186</v>
          </cell>
          <cell r="B88"/>
          <cell r="C88"/>
          <cell r="D88"/>
          <cell r="E88"/>
        </row>
        <row r="89">
          <cell r="A89">
            <v>187</v>
          </cell>
          <cell r="B89"/>
          <cell r="C89"/>
          <cell r="D89"/>
          <cell r="E89"/>
        </row>
        <row r="90">
          <cell r="A90">
            <v>188</v>
          </cell>
          <cell r="B90"/>
          <cell r="C90"/>
          <cell r="D90"/>
          <cell r="E90"/>
        </row>
        <row r="91">
          <cell r="A91">
            <v>189</v>
          </cell>
          <cell r="B91"/>
          <cell r="C91"/>
          <cell r="D91"/>
          <cell r="E91"/>
        </row>
        <row r="92">
          <cell r="A92">
            <v>190</v>
          </cell>
          <cell r="B92"/>
          <cell r="C92"/>
          <cell r="D92"/>
          <cell r="E92"/>
        </row>
        <row r="93">
          <cell r="A93">
            <v>191</v>
          </cell>
          <cell r="B93"/>
          <cell r="C93"/>
          <cell r="D93"/>
          <cell r="E93"/>
        </row>
        <row r="94">
          <cell r="A94">
            <v>192</v>
          </cell>
          <cell r="B94"/>
          <cell r="C94"/>
          <cell r="D94"/>
          <cell r="E94"/>
        </row>
        <row r="95">
          <cell r="A95">
            <v>193</v>
          </cell>
          <cell r="B95"/>
          <cell r="C95"/>
          <cell r="D95"/>
          <cell r="E95"/>
        </row>
        <row r="96">
          <cell r="A96">
            <v>194</v>
          </cell>
          <cell r="B96"/>
          <cell r="C96"/>
          <cell r="D96"/>
          <cell r="E96"/>
        </row>
        <row r="97">
          <cell r="A97">
            <v>195</v>
          </cell>
          <cell r="B97"/>
          <cell r="C97"/>
          <cell r="D97"/>
          <cell r="E97"/>
        </row>
        <row r="98">
          <cell r="A98">
            <v>196</v>
          </cell>
          <cell r="B98"/>
          <cell r="C98"/>
          <cell r="D98"/>
          <cell r="E98"/>
        </row>
        <row r="99">
          <cell r="A99">
            <v>197</v>
          </cell>
          <cell r="B99"/>
          <cell r="C99"/>
          <cell r="D99"/>
          <cell r="E99"/>
        </row>
        <row r="100">
          <cell r="A100">
            <v>198</v>
          </cell>
          <cell r="B100"/>
          <cell r="C100"/>
          <cell r="D100"/>
          <cell r="E100"/>
        </row>
        <row r="101">
          <cell r="A101">
            <v>199</v>
          </cell>
          <cell r="B101"/>
          <cell r="C101"/>
          <cell r="D101"/>
          <cell r="E101"/>
        </row>
        <row r="102">
          <cell r="A102">
            <v>200</v>
          </cell>
          <cell r="B102"/>
          <cell r="C102"/>
          <cell r="D102"/>
          <cell r="E102"/>
        </row>
        <row r="103">
          <cell r="A103">
            <v>201</v>
          </cell>
          <cell r="B103"/>
          <cell r="C103"/>
          <cell r="D103"/>
          <cell r="E103"/>
        </row>
        <row r="104">
          <cell r="A104">
            <v>202</v>
          </cell>
          <cell r="B104"/>
          <cell r="C104"/>
          <cell r="D104"/>
          <cell r="E104"/>
        </row>
        <row r="105">
          <cell r="A105">
            <v>203</v>
          </cell>
          <cell r="B105"/>
          <cell r="C105"/>
          <cell r="D105"/>
          <cell r="E105"/>
        </row>
        <row r="106">
          <cell r="A106">
            <v>204</v>
          </cell>
          <cell r="B106"/>
          <cell r="C106"/>
          <cell r="D106"/>
          <cell r="E106"/>
        </row>
        <row r="107">
          <cell r="A107">
            <v>205</v>
          </cell>
          <cell r="B107"/>
          <cell r="C107"/>
          <cell r="D107"/>
          <cell r="E107"/>
        </row>
        <row r="108">
          <cell r="A108">
            <v>206</v>
          </cell>
          <cell r="B108"/>
          <cell r="C108"/>
          <cell r="D108"/>
          <cell r="E108"/>
        </row>
        <row r="109">
          <cell r="A109">
            <v>207</v>
          </cell>
          <cell r="B109"/>
          <cell r="C109"/>
          <cell r="D109"/>
          <cell r="E109"/>
        </row>
        <row r="110">
          <cell r="A110">
            <v>208</v>
          </cell>
          <cell r="B110"/>
          <cell r="C110"/>
          <cell r="D110"/>
          <cell r="E110"/>
        </row>
        <row r="111">
          <cell r="A111">
            <v>209</v>
          </cell>
          <cell r="B111"/>
          <cell r="C111"/>
          <cell r="D111"/>
          <cell r="E111"/>
        </row>
        <row r="112">
          <cell r="A112">
            <v>210</v>
          </cell>
          <cell r="B112"/>
          <cell r="C112"/>
          <cell r="D112"/>
          <cell r="E112"/>
        </row>
        <row r="113">
          <cell r="A113">
            <v>211</v>
          </cell>
          <cell r="B113"/>
          <cell r="C113"/>
          <cell r="D113"/>
          <cell r="E113"/>
        </row>
        <row r="114">
          <cell r="A114">
            <v>212</v>
          </cell>
          <cell r="B114"/>
          <cell r="C114"/>
          <cell r="D114"/>
          <cell r="E114"/>
        </row>
        <row r="115">
          <cell r="A115">
            <v>213</v>
          </cell>
          <cell r="B115"/>
          <cell r="C115"/>
          <cell r="D115"/>
          <cell r="E115"/>
        </row>
        <row r="116">
          <cell r="A116">
            <v>214</v>
          </cell>
          <cell r="B116"/>
          <cell r="C116"/>
          <cell r="D116"/>
          <cell r="E116"/>
        </row>
        <row r="117">
          <cell r="A117">
            <v>215</v>
          </cell>
          <cell r="B117"/>
          <cell r="C117"/>
          <cell r="D117"/>
          <cell r="E117"/>
        </row>
        <row r="118">
          <cell r="A118">
            <v>216</v>
          </cell>
          <cell r="B118"/>
          <cell r="C118"/>
          <cell r="D118"/>
          <cell r="E118"/>
        </row>
        <row r="119">
          <cell r="A119">
            <v>217</v>
          </cell>
          <cell r="B119"/>
          <cell r="C119"/>
          <cell r="D119"/>
          <cell r="E119"/>
        </row>
        <row r="120">
          <cell r="A120">
            <v>218</v>
          </cell>
          <cell r="B120"/>
          <cell r="C120"/>
          <cell r="D120"/>
          <cell r="E120"/>
        </row>
        <row r="121">
          <cell r="A121">
            <v>219</v>
          </cell>
          <cell r="B121"/>
          <cell r="C121"/>
          <cell r="D121"/>
          <cell r="E121"/>
        </row>
        <row r="122">
          <cell r="A122">
            <v>220</v>
          </cell>
          <cell r="B122"/>
          <cell r="C122"/>
          <cell r="D122"/>
          <cell r="E122"/>
        </row>
        <row r="123">
          <cell r="A123">
            <v>221</v>
          </cell>
          <cell r="B123"/>
          <cell r="C123"/>
          <cell r="D123"/>
          <cell r="E123"/>
        </row>
        <row r="124">
          <cell r="A124">
            <v>222</v>
          </cell>
          <cell r="B124"/>
          <cell r="C124"/>
          <cell r="D124"/>
          <cell r="E124"/>
        </row>
        <row r="125">
          <cell r="A125">
            <v>223</v>
          </cell>
          <cell r="B125"/>
          <cell r="C125"/>
          <cell r="D125"/>
          <cell r="E125"/>
        </row>
        <row r="126">
          <cell r="A126">
            <v>224</v>
          </cell>
          <cell r="B126"/>
          <cell r="C126"/>
          <cell r="D126"/>
          <cell r="E126"/>
        </row>
        <row r="127">
          <cell r="A127">
            <v>225</v>
          </cell>
          <cell r="B127"/>
          <cell r="C127"/>
          <cell r="D127"/>
          <cell r="E127"/>
        </row>
        <row r="128">
          <cell r="A128">
            <v>226</v>
          </cell>
          <cell r="B128"/>
          <cell r="C128"/>
          <cell r="D128"/>
          <cell r="E128"/>
        </row>
        <row r="129">
          <cell r="A129">
            <v>227</v>
          </cell>
          <cell r="B129"/>
          <cell r="C129"/>
          <cell r="D129"/>
          <cell r="E129"/>
        </row>
        <row r="130">
          <cell r="A130">
            <v>228</v>
          </cell>
          <cell r="B130"/>
          <cell r="C130"/>
          <cell r="D130"/>
          <cell r="E130"/>
        </row>
        <row r="131">
          <cell r="A131">
            <v>229</v>
          </cell>
          <cell r="B131"/>
          <cell r="C131"/>
          <cell r="D131"/>
          <cell r="E131"/>
        </row>
        <row r="132">
          <cell r="A132">
            <v>230</v>
          </cell>
          <cell r="B132"/>
          <cell r="C132"/>
          <cell r="D132"/>
          <cell r="E132"/>
        </row>
        <row r="133">
          <cell r="A133">
            <v>231</v>
          </cell>
          <cell r="B133"/>
          <cell r="C133"/>
          <cell r="D133"/>
          <cell r="E133"/>
        </row>
        <row r="134">
          <cell r="A134">
            <v>232</v>
          </cell>
          <cell r="B134"/>
          <cell r="C134"/>
          <cell r="D134"/>
          <cell r="E134"/>
        </row>
        <row r="135">
          <cell r="A135">
            <v>233</v>
          </cell>
          <cell r="B135"/>
          <cell r="C135"/>
          <cell r="D135"/>
          <cell r="E135"/>
        </row>
        <row r="136">
          <cell r="A136">
            <v>234</v>
          </cell>
          <cell r="B136"/>
          <cell r="C136"/>
          <cell r="D136"/>
          <cell r="E136"/>
        </row>
        <row r="137">
          <cell r="A137">
            <v>235</v>
          </cell>
          <cell r="B137"/>
          <cell r="C137"/>
          <cell r="D137"/>
          <cell r="E137"/>
        </row>
        <row r="138">
          <cell r="A138">
            <v>236</v>
          </cell>
          <cell r="B138"/>
          <cell r="C138"/>
          <cell r="D138"/>
          <cell r="E138"/>
        </row>
        <row r="139">
          <cell r="A139">
            <v>237</v>
          </cell>
          <cell r="B139"/>
          <cell r="C139"/>
          <cell r="D139"/>
          <cell r="E139"/>
        </row>
        <row r="140">
          <cell r="A140">
            <v>238</v>
          </cell>
          <cell r="B140"/>
          <cell r="C140"/>
          <cell r="D140"/>
          <cell r="E140"/>
        </row>
        <row r="141">
          <cell r="A141">
            <v>239</v>
          </cell>
          <cell r="B141"/>
          <cell r="C141"/>
          <cell r="D141"/>
          <cell r="E141"/>
        </row>
        <row r="142">
          <cell r="A142">
            <v>240</v>
          </cell>
          <cell r="B142"/>
          <cell r="C142"/>
          <cell r="D142"/>
          <cell r="E142"/>
        </row>
        <row r="143">
          <cell r="A143">
            <v>241</v>
          </cell>
          <cell r="B143"/>
          <cell r="C143"/>
          <cell r="D143"/>
          <cell r="E143"/>
        </row>
        <row r="144">
          <cell r="A144">
            <v>242</v>
          </cell>
          <cell r="B144"/>
          <cell r="C144"/>
          <cell r="D144"/>
          <cell r="E144"/>
        </row>
        <row r="145">
          <cell r="A145">
            <v>243</v>
          </cell>
          <cell r="B145"/>
          <cell r="C145"/>
          <cell r="D145"/>
          <cell r="E145"/>
        </row>
        <row r="146">
          <cell r="A146">
            <v>244</v>
          </cell>
          <cell r="B146"/>
          <cell r="C146"/>
          <cell r="D146"/>
          <cell r="E146"/>
        </row>
        <row r="147">
          <cell r="A147">
            <v>245</v>
          </cell>
          <cell r="B147"/>
          <cell r="C147"/>
          <cell r="D147"/>
          <cell r="E147"/>
        </row>
        <row r="148">
          <cell r="A148">
            <v>246</v>
          </cell>
          <cell r="B148"/>
          <cell r="C148"/>
          <cell r="D148"/>
          <cell r="E148"/>
        </row>
        <row r="149">
          <cell r="A149">
            <v>247</v>
          </cell>
          <cell r="B149"/>
          <cell r="C149"/>
          <cell r="D149"/>
          <cell r="E149"/>
        </row>
        <row r="150">
          <cell r="A150">
            <v>248</v>
          </cell>
          <cell r="B150"/>
          <cell r="C150"/>
          <cell r="D150"/>
          <cell r="E150"/>
        </row>
        <row r="151">
          <cell r="A151">
            <v>249</v>
          </cell>
          <cell r="B151"/>
          <cell r="C151"/>
          <cell r="D151"/>
          <cell r="E151"/>
        </row>
        <row r="152">
          <cell r="A152">
            <v>250</v>
          </cell>
          <cell r="B152"/>
          <cell r="C152"/>
          <cell r="D152"/>
          <cell r="E152"/>
        </row>
        <row r="153">
          <cell r="A153"/>
          <cell r="B153"/>
          <cell r="C153"/>
          <cell r="D153"/>
          <cell r="E153"/>
        </row>
        <row r="154">
          <cell r="A154"/>
          <cell r="B154"/>
          <cell r="C154"/>
          <cell r="D154"/>
          <cell r="E154"/>
        </row>
        <row r="155">
          <cell r="A155"/>
          <cell r="B155"/>
          <cell r="C155"/>
          <cell r="D155"/>
          <cell r="E155"/>
        </row>
        <row r="156">
          <cell r="A156"/>
          <cell r="B156"/>
          <cell r="C156"/>
          <cell r="D156"/>
          <cell r="E156"/>
        </row>
        <row r="157">
          <cell r="A157"/>
          <cell r="B157"/>
          <cell r="C157"/>
          <cell r="D157"/>
          <cell r="E157"/>
        </row>
        <row r="158">
          <cell r="A158"/>
          <cell r="B158"/>
          <cell r="C158"/>
          <cell r="D158"/>
          <cell r="E158"/>
        </row>
        <row r="159">
          <cell r="A159"/>
          <cell r="B159"/>
          <cell r="C159"/>
          <cell r="D159"/>
          <cell r="E159"/>
        </row>
        <row r="160">
          <cell r="A160"/>
          <cell r="B160"/>
          <cell r="C160"/>
          <cell r="D160"/>
          <cell r="E160"/>
        </row>
        <row r="161">
          <cell r="A161"/>
          <cell r="B161"/>
          <cell r="C161"/>
          <cell r="D161"/>
          <cell r="E161"/>
        </row>
        <row r="162">
          <cell r="A162"/>
          <cell r="B162"/>
          <cell r="C162"/>
          <cell r="D162"/>
          <cell r="E162"/>
        </row>
        <row r="163">
          <cell r="A163"/>
          <cell r="B163"/>
          <cell r="C163"/>
          <cell r="D163"/>
          <cell r="E163"/>
        </row>
        <row r="164">
          <cell r="A164"/>
          <cell r="B164"/>
          <cell r="C164"/>
          <cell r="D164"/>
          <cell r="E164"/>
        </row>
        <row r="165">
          <cell r="A165"/>
          <cell r="B165"/>
          <cell r="C165"/>
          <cell r="D165"/>
          <cell r="E165"/>
        </row>
        <row r="166">
          <cell r="A166"/>
          <cell r="B166"/>
          <cell r="C166"/>
          <cell r="D166"/>
          <cell r="E166"/>
        </row>
        <row r="167">
          <cell r="A167"/>
          <cell r="B167"/>
          <cell r="C167"/>
          <cell r="D167"/>
          <cell r="E167"/>
        </row>
        <row r="168">
          <cell r="A168"/>
          <cell r="B168"/>
          <cell r="C168"/>
          <cell r="D168"/>
          <cell r="E168"/>
        </row>
        <row r="169">
          <cell r="A169"/>
          <cell r="B169"/>
          <cell r="C169"/>
          <cell r="D169"/>
          <cell r="E169"/>
        </row>
        <row r="170">
          <cell r="A170"/>
          <cell r="B170"/>
          <cell r="C170"/>
          <cell r="D170"/>
          <cell r="E170"/>
        </row>
        <row r="171">
          <cell r="A171"/>
          <cell r="B171"/>
          <cell r="C171"/>
          <cell r="D171"/>
          <cell r="E171"/>
        </row>
        <row r="172">
          <cell r="A172"/>
          <cell r="B172"/>
          <cell r="C172"/>
          <cell r="D172"/>
          <cell r="E172"/>
        </row>
        <row r="173">
          <cell r="A173"/>
          <cell r="B173"/>
          <cell r="C173"/>
          <cell r="D173"/>
          <cell r="E173"/>
        </row>
        <row r="174">
          <cell r="A174"/>
          <cell r="B174"/>
          <cell r="C174"/>
          <cell r="D174"/>
          <cell r="E174"/>
        </row>
        <row r="175">
          <cell r="A175"/>
          <cell r="B175"/>
          <cell r="C175"/>
          <cell r="D175"/>
          <cell r="E175"/>
        </row>
        <row r="176">
          <cell r="A176"/>
          <cell r="B176"/>
          <cell r="C176"/>
          <cell r="D176"/>
          <cell r="E176"/>
        </row>
        <row r="177">
          <cell r="A177"/>
          <cell r="B177"/>
          <cell r="C177"/>
          <cell r="D177"/>
          <cell r="E177"/>
        </row>
        <row r="178">
          <cell r="A178"/>
          <cell r="B178"/>
          <cell r="C178"/>
          <cell r="D178"/>
          <cell r="E178"/>
        </row>
        <row r="179">
          <cell r="A179"/>
          <cell r="B179"/>
          <cell r="C179"/>
          <cell r="D179"/>
          <cell r="E179"/>
        </row>
        <row r="180">
          <cell r="A180"/>
          <cell r="B180"/>
          <cell r="C180"/>
          <cell r="D180"/>
          <cell r="E180"/>
        </row>
        <row r="181">
          <cell r="A181"/>
          <cell r="B181"/>
          <cell r="C181"/>
          <cell r="D181"/>
          <cell r="E181"/>
        </row>
        <row r="182">
          <cell r="A182"/>
          <cell r="B182"/>
          <cell r="C182"/>
          <cell r="D182"/>
          <cell r="E182"/>
        </row>
        <row r="183">
          <cell r="A183"/>
          <cell r="B183"/>
          <cell r="C183"/>
          <cell r="D183"/>
          <cell r="E183"/>
        </row>
        <row r="184">
          <cell r="A184"/>
          <cell r="B184"/>
          <cell r="C184"/>
          <cell r="D184"/>
          <cell r="E184"/>
        </row>
        <row r="185">
          <cell r="A185"/>
          <cell r="B185"/>
          <cell r="C185"/>
          <cell r="D185"/>
          <cell r="E185"/>
        </row>
        <row r="186">
          <cell r="A186"/>
          <cell r="B186"/>
          <cell r="C186"/>
          <cell r="D186"/>
          <cell r="E186"/>
        </row>
        <row r="187">
          <cell r="A187"/>
          <cell r="B187"/>
          <cell r="C187"/>
          <cell r="D187"/>
          <cell r="E187"/>
        </row>
        <row r="188">
          <cell r="A188"/>
          <cell r="B188"/>
          <cell r="C188"/>
          <cell r="D188"/>
          <cell r="E188"/>
        </row>
        <row r="189">
          <cell r="A189"/>
          <cell r="B189"/>
          <cell r="C189"/>
          <cell r="D189"/>
          <cell r="E189"/>
        </row>
        <row r="190">
          <cell r="A190"/>
          <cell r="B190"/>
          <cell r="C190"/>
          <cell r="D190"/>
          <cell r="E190"/>
        </row>
        <row r="191">
          <cell r="A191"/>
          <cell r="B191"/>
          <cell r="C191"/>
          <cell r="D191"/>
          <cell r="E191"/>
        </row>
        <row r="192">
          <cell r="A192"/>
          <cell r="B192"/>
          <cell r="C192"/>
          <cell r="D192"/>
          <cell r="E192"/>
        </row>
        <row r="193">
          <cell r="A193"/>
          <cell r="B193"/>
          <cell r="C193"/>
          <cell r="D193"/>
          <cell r="E193"/>
        </row>
        <row r="194">
          <cell r="A194"/>
          <cell r="B194"/>
          <cell r="C194"/>
          <cell r="D194"/>
          <cell r="E194"/>
        </row>
        <row r="195">
          <cell r="A195"/>
          <cell r="B195"/>
          <cell r="C195"/>
          <cell r="D195"/>
          <cell r="E195"/>
        </row>
        <row r="196">
          <cell r="A196"/>
          <cell r="B196"/>
          <cell r="C196"/>
          <cell r="D196"/>
          <cell r="E196"/>
        </row>
        <row r="197">
          <cell r="A197"/>
          <cell r="B197"/>
          <cell r="C197"/>
          <cell r="D197"/>
          <cell r="E197"/>
        </row>
        <row r="198">
          <cell r="A198"/>
          <cell r="B198"/>
          <cell r="C198"/>
          <cell r="D198"/>
          <cell r="E198"/>
        </row>
        <row r="199">
          <cell r="A199"/>
          <cell r="B199"/>
          <cell r="C199"/>
          <cell r="D199"/>
          <cell r="E199"/>
        </row>
        <row r="200">
          <cell r="A200"/>
          <cell r="B200"/>
          <cell r="C200"/>
          <cell r="D200"/>
          <cell r="E200"/>
        </row>
        <row r="201">
          <cell r="A201"/>
          <cell r="B201"/>
          <cell r="C201"/>
          <cell r="D201"/>
          <cell r="E201"/>
        </row>
        <row r="202">
          <cell r="A202"/>
        </row>
        <row r="203">
          <cell r="A203"/>
        </row>
        <row r="204">
          <cell r="A204"/>
        </row>
        <row r="205">
          <cell r="A205"/>
        </row>
        <row r="206">
          <cell r="A206"/>
        </row>
        <row r="207">
          <cell r="A207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"/>
      <sheetName val="Adults"/>
      <sheetName val="Under 16"/>
      <sheetName val="Under 12"/>
    </sheetNames>
    <sheetDataSet>
      <sheetData sheetId="0">
        <row r="1">
          <cell r="A1" t="str">
            <v>Race No</v>
          </cell>
          <cell r="B1" t="str">
            <v>Forename</v>
          </cell>
          <cell r="C1" t="str">
            <v>Surname</v>
          </cell>
          <cell r="D1" t="str">
            <v>Club</v>
          </cell>
          <cell r="E1" t="str">
            <v>AgeGroup</v>
          </cell>
        </row>
        <row r="2">
          <cell r="A2">
            <v>100</v>
          </cell>
          <cell r="B2" t="str">
            <v>Ally</v>
          </cell>
          <cell r="C2" t="str">
            <v>Campbell</v>
          </cell>
          <cell r="D2" t="str">
            <v>MRR</v>
          </cell>
          <cell r="E2" t="str">
            <v>M50</v>
          </cell>
        </row>
        <row r="3">
          <cell r="A3">
            <v>101</v>
          </cell>
          <cell r="B3" t="str">
            <v>Simon</v>
          </cell>
          <cell r="C3" t="str">
            <v>McDonald</v>
          </cell>
          <cell r="D3" t="str">
            <v>MRR</v>
          </cell>
          <cell r="E3" t="str">
            <v>M60</v>
          </cell>
        </row>
        <row r="4">
          <cell r="A4">
            <v>102</v>
          </cell>
          <cell r="B4" t="str">
            <v xml:space="preserve">Amanda </v>
          </cell>
          <cell r="C4" t="str">
            <v>Strang</v>
          </cell>
          <cell r="D4" t="str">
            <v>MRR</v>
          </cell>
          <cell r="E4" t="str">
            <v>F50</v>
          </cell>
        </row>
        <row r="5">
          <cell r="A5">
            <v>103</v>
          </cell>
          <cell r="B5" t="str">
            <v>Kevin</v>
          </cell>
          <cell r="C5" t="str">
            <v>Morison</v>
          </cell>
          <cell r="D5" t="str">
            <v>MRR</v>
          </cell>
          <cell r="E5" t="str">
            <v>SM</v>
          </cell>
        </row>
        <row r="6">
          <cell r="A6">
            <v>104</v>
          </cell>
          <cell r="B6" t="str">
            <v>Gillian</v>
          </cell>
          <cell r="C6" t="str">
            <v>McAllan</v>
          </cell>
          <cell r="D6" t="str">
            <v>MRR</v>
          </cell>
          <cell r="E6" t="str">
            <v>F40</v>
          </cell>
        </row>
        <row r="7">
          <cell r="A7">
            <v>105</v>
          </cell>
          <cell r="B7" t="str">
            <v>Robbie</v>
          </cell>
          <cell r="C7" t="str">
            <v>Paterson</v>
          </cell>
          <cell r="D7" t="str">
            <v>HHR</v>
          </cell>
          <cell r="E7" t="str">
            <v>M40</v>
          </cell>
        </row>
        <row r="8">
          <cell r="A8">
            <v>106</v>
          </cell>
          <cell r="B8" t="str">
            <v>Ally</v>
          </cell>
          <cell r="C8" t="str">
            <v>Saville</v>
          </cell>
          <cell r="D8" t="str">
            <v>U/A</v>
          </cell>
          <cell r="E8" t="str">
            <v>SM</v>
          </cell>
        </row>
        <row r="9">
          <cell r="A9">
            <v>107</v>
          </cell>
          <cell r="B9" t="str">
            <v>Marie</v>
          </cell>
          <cell r="C9" t="str">
            <v>Third</v>
          </cell>
          <cell r="D9" t="str">
            <v>K&amp;D</v>
          </cell>
          <cell r="E9" t="str">
            <v>F40</v>
          </cell>
        </row>
        <row r="10">
          <cell r="A10">
            <v>108</v>
          </cell>
          <cell r="B10" t="str">
            <v>Stuart</v>
          </cell>
          <cell r="C10" t="str">
            <v>Prentice</v>
          </cell>
          <cell r="D10" t="str">
            <v>NRR</v>
          </cell>
          <cell r="E10" t="str">
            <v>SM</v>
          </cell>
        </row>
        <row r="11">
          <cell r="A11">
            <v>109</v>
          </cell>
          <cell r="B11" t="str">
            <v>Alasdair</v>
          </cell>
          <cell r="C11" t="str">
            <v>Jenkins</v>
          </cell>
          <cell r="D11" t="str">
            <v>MRR</v>
          </cell>
          <cell r="E11" t="str">
            <v>U20M</v>
          </cell>
        </row>
        <row r="12">
          <cell r="A12">
            <v>110</v>
          </cell>
          <cell r="B12" t="str">
            <v>Maureen</v>
          </cell>
          <cell r="C12" t="str">
            <v>Mackie</v>
          </cell>
          <cell r="D12" t="str">
            <v>NRR</v>
          </cell>
          <cell r="E12" t="str">
            <v>F50</v>
          </cell>
        </row>
        <row r="13">
          <cell r="A13">
            <v>111</v>
          </cell>
          <cell r="B13" t="str">
            <v>Colin</v>
          </cell>
          <cell r="C13" t="str">
            <v>Baird</v>
          </cell>
          <cell r="D13" t="str">
            <v>MRR</v>
          </cell>
          <cell r="E13" t="str">
            <v>M50</v>
          </cell>
        </row>
        <row r="14">
          <cell r="A14">
            <v>112</v>
          </cell>
          <cell r="B14" t="str">
            <v>Kenny</v>
          </cell>
          <cell r="C14" t="str">
            <v>Macrae</v>
          </cell>
          <cell r="D14" t="str">
            <v>MRR</v>
          </cell>
          <cell r="E14" t="str">
            <v>M50</v>
          </cell>
        </row>
        <row r="15">
          <cell r="A15">
            <v>113</v>
          </cell>
          <cell r="B15" t="str">
            <v>Steve</v>
          </cell>
          <cell r="C15" t="str">
            <v>Donaghty</v>
          </cell>
          <cell r="D15" t="str">
            <v>MRR</v>
          </cell>
          <cell r="E15" t="str">
            <v>M50</v>
          </cell>
        </row>
        <row r="16">
          <cell r="A16">
            <v>114</v>
          </cell>
          <cell r="B16" t="str">
            <v>Lauren</v>
          </cell>
          <cell r="C16" t="str">
            <v>McLauchlan</v>
          </cell>
          <cell r="D16" t="str">
            <v>U/A</v>
          </cell>
          <cell r="E16" t="str">
            <v>SF</v>
          </cell>
        </row>
        <row r="17">
          <cell r="A17">
            <v>115</v>
          </cell>
          <cell r="B17" t="str">
            <v>Gary</v>
          </cell>
          <cell r="C17" t="str">
            <v>McKay</v>
          </cell>
          <cell r="D17" t="str">
            <v>MRR</v>
          </cell>
          <cell r="E17" t="str">
            <v>SM</v>
          </cell>
        </row>
        <row r="18">
          <cell r="A18">
            <v>116</v>
          </cell>
          <cell r="B18" t="str">
            <v>Sarah</v>
          </cell>
          <cell r="C18" t="str">
            <v>McIIvaney</v>
          </cell>
          <cell r="D18" t="str">
            <v>MRR</v>
          </cell>
          <cell r="E18" t="str">
            <v>SF</v>
          </cell>
        </row>
        <row r="19">
          <cell r="A19">
            <v>117</v>
          </cell>
          <cell r="B19" t="str">
            <v>Emma</v>
          </cell>
          <cell r="C19" t="str">
            <v>Shaw</v>
          </cell>
          <cell r="D19" t="str">
            <v>Aldridge Running Club</v>
          </cell>
          <cell r="E19" t="str">
            <v>F40</v>
          </cell>
        </row>
        <row r="20">
          <cell r="A20">
            <v>118</v>
          </cell>
          <cell r="B20" t="str">
            <v>Dave</v>
          </cell>
          <cell r="C20" t="str">
            <v>Ellis</v>
          </cell>
          <cell r="D20" t="str">
            <v>IH</v>
          </cell>
          <cell r="E20" t="str">
            <v>M60</v>
          </cell>
        </row>
        <row r="21">
          <cell r="A21">
            <v>119</v>
          </cell>
          <cell r="B21" t="str">
            <v>Colin</v>
          </cell>
          <cell r="C21" t="str">
            <v>Anderson</v>
          </cell>
          <cell r="D21" t="str">
            <v>U/A</v>
          </cell>
          <cell r="E21" t="str">
            <v>M50</v>
          </cell>
        </row>
        <row r="22">
          <cell r="A22">
            <v>120</v>
          </cell>
          <cell r="B22" t="str">
            <v>Morag</v>
          </cell>
          <cell r="C22" t="str">
            <v>McLuckie</v>
          </cell>
          <cell r="D22" t="str">
            <v>Moravian Orienteers</v>
          </cell>
          <cell r="E22" t="str">
            <v>F50</v>
          </cell>
        </row>
        <row r="23">
          <cell r="A23">
            <v>121</v>
          </cell>
          <cell r="B23" t="str">
            <v>Finlay</v>
          </cell>
          <cell r="C23" t="str">
            <v>McLuckie</v>
          </cell>
          <cell r="D23" t="str">
            <v>MRR</v>
          </cell>
          <cell r="E23" t="str">
            <v>U20M</v>
          </cell>
        </row>
        <row r="24">
          <cell r="A24">
            <v>122</v>
          </cell>
          <cell r="B24" t="str">
            <v>Robert</v>
          </cell>
          <cell r="C24" t="str">
            <v>Paterson</v>
          </cell>
          <cell r="D24" t="str">
            <v>FH</v>
          </cell>
          <cell r="E24" t="str">
            <v>M40</v>
          </cell>
        </row>
        <row r="25">
          <cell r="A25">
            <v>123</v>
          </cell>
          <cell r="B25" t="str">
            <v>Fran</v>
          </cell>
          <cell r="C25" t="str">
            <v>Kelly</v>
          </cell>
          <cell r="D25" t="str">
            <v>U/A</v>
          </cell>
          <cell r="E25" t="str">
            <v>SF</v>
          </cell>
        </row>
        <row r="26">
          <cell r="A26">
            <v>124</v>
          </cell>
          <cell r="B26" t="str">
            <v>Katie</v>
          </cell>
          <cell r="C26" t="str">
            <v>Parry</v>
          </cell>
          <cell r="D26" t="str">
            <v>U/A</v>
          </cell>
          <cell r="E26" t="str">
            <v>F40</v>
          </cell>
        </row>
        <row r="27">
          <cell r="A27">
            <v>125</v>
          </cell>
          <cell r="B27" t="str">
            <v>Ruth</v>
          </cell>
          <cell r="C27" t="str">
            <v>Bens</v>
          </cell>
          <cell r="D27" t="str">
            <v>U/A</v>
          </cell>
          <cell r="E27" t="str">
            <v>F40</v>
          </cell>
        </row>
        <row r="28">
          <cell r="A28">
            <v>126</v>
          </cell>
          <cell r="B28" t="str">
            <v>Faye</v>
          </cell>
          <cell r="C28" t="str">
            <v>Morrison</v>
          </cell>
          <cell r="D28" t="str">
            <v>U/A</v>
          </cell>
          <cell r="E28" t="str">
            <v>F40</v>
          </cell>
        </row>
        <row r="29">
          <cell r="A29">
            <v>127</v>
          </cell>
          <cell r="B29" t="str">
            <v>Steven</v>
          </cell>
          <cell r="C29" t="str">
            <v>Morrison</v>
          </cell>
          <cell r="D29" t="str">
            <v>MRR</v>
          </cell>
          <cell r="E29" t="str">
            <v>M40</v>
          </cell>
        </row>
        <row r="30">
          <cell r="A30">
            <v>128</v>
          </cell>
          <cell r="B30" t="str">
            <v>Sarah</v>
          </cell>
          <cell r="C30" t="str">
            <v>Houston</v>
          </cell>
          <cell r="D30" t="str">
            <v>U/A</v>
          </cell>
          <cell r="E30" t="str">
            <v>F60</v>
          </cell>
        </row>
        <row r="31">
          <cell r="A31">
            <v>129</v>
          </cell>
          <cell r="B31" t="str">
            <v>Kenny</v>
          </cell>
          <cell r="C31" t="str">
            <v>Craib</v>
          </cell>
          <cell r="D31" t="str">
            <v>U/A</v>
          </cell>
          <cell r="E31" t="str">
            <v>M40</v>
          </cell>
        </row>
        <row r="32">
          <cell r="A32">
            <v>130</v>
          </cell>
          <cell r="B32" t="str">
            <v>Callum</v>
          </cell>
          <cell r="C32" t="str">
            <v>Craib</v>
          </cell>
          <cell r="D32" t="str">
            <v>MRR</v>
          </cell>
          <cell r="E32" t="str">
            <v>U20M</v>
          </cell>
        </row>
        <row r="33">
          <cell r="A33">
            <v>131</v>
          </cell>
          <cell r="B33" t="str">
            <v>Gerald</v>
          </cell>
          <cell r="C33" t="str">
            <v>Angus</v>
          </cell>
          <cell r="D33" t="str">
            <v>K&amp;D</v>
          </cell>
          <cell r="E33" t="str">
            <v>M60</v>
          </cell>
        </row>
        <row r="34">
          <cell r="A34">
            <v>132</v>
          </cell>
          <cell r="B34" t="str">
            <v>Linda</v>
          </cell>
          <cell r="C34" t="str">
            <v>Gordon</v>
          </cell>
          <cell r="D34" t="str">
            <v>K&amp;D</v>
          </cell>
          <cell r="E34" t="str">
            <v>F50</v>
          </cell>
        </row>
        <row r="35">
          <cell r="A35">
            <v>133</v>
          </cell>
          <cell r="B35" t="str">
            <v>Malcolm</v>
          </cell>
          <cell r="C35" t="str">
            <v>Christie</v>
          </cell>
          <cell r="D35" t="str">
            <v>Elgin Athletics Club</v>
          </cell>
          <cell r="E35" t="str">
            <v>M60</v>
          </cell>
        </row>
        <row r="36">
          <cell r="A36">
            <v>134</v>
          </cell>
          <cell r="B36" t="str">
            <v>Craig</v>
          </cell>
          <cell r="C36" t="str">
            <v>Rowley</v>
          </cell>
          <cell r="D36" t="str">
            <v>MRR</v>
          </cell>
          <cell r="E36" t="str">
            <v>SM</v>
          </cell>
        </row>
        <row r="37">
          <cell r="A37">
            <v>135</v>
          </cell>
          <cell r="B37" t="str">
            <v>Linsey</v>
          </cell>
          <cell r="C37" t="str">
            <v>Milne</v>
          </cell>
          <cell r="D37" t="str">
            <v>NRR</v>
          </cell>
          <cell r="E37" t="str">
            <v>F40</v>
          </cell>
        </row>
        <row r="38">
          <cell r="A38">
            <v>136</v>
          </cell>
          <cell r="B38" t="str">
            <v>Chris</v>
          </cell>
          <cell r="C38" t="str">
            <v>Milne</v>
          </cell>
          <cell r="D38" t="str">
            <v>NRR</v>
          </cell>
          <cell r="E38" t="str">
            <v>M40</v>
          </cell>
        </row>
        <row r="39">
          <cell r="A39">
            <v>137</v>
          </cell>
          <cell r="B39" t="str">
            <v>Zdenka</v>
          </cell>
          <cell r="C39" t="str">
            <v>Fraser</v>
          </cell>
          <cell r="D39" t="str">
            <v>NRR</v>
          </cell>
          <cell r="E39" t="str">
            <v>F540</v>
          </cell>
        </row>
        <row r="40">
          <cell r="A40">
            <v>138</v>
          </cell>
          <cell r="B40" t="str">
            <v>Garrie</v>
          </cell>
          <cell r="C40" t="str">
            <v>Nobbs</v>
          </cell>
          <cell r="D40" t="str">
            <v>NRR</v>
          </cell>
          <cell r="E40" t="str">
            <v>SM</v>
          </cell>
        </row>
        <row r="41">
          <cell r="A41">
            <v>139</v>
          </cell>
          <cell r="B41" t="str">
            <v xml:space="preserve">Kevin </v>
          </cell>
          <cell r="C41" t="str">
            <v>Reid</v>
          </cell>
          <cell r="D41" t="str">
            <v>NRR</v>
          </cell>
          <cell r="E41" t="str">
            <v>M40</v>
          </cell>
        </row>
        <row r="42">
          <cell r="A42">
            <v>140</v>
          </cell>
          <cell r="B42" t="str">
            <v>Ruairidh</v>
          </cell>
          <cell r="C42" t="str">
            <v>Ross</v>
          </cell>
          <cell r="D42" t="str">
            <v>U/A</v>
          </cell>
          <cell r="E42" t="str">
            <v>M40</v>
          </cell>
        </row>
        <row r="43">
          <cell r="A43">
            <v>141</v>
          </cell>
          <cell r="B43" t="str">
            <v>Stewart</v>
          </cell>
          <cell r="C43" t="str">
            <v>Sutherland</v>
          </cell>
          <cell r="D43" t="str">
            <v>U/A</v>
          </cell>
          <cell r="E43" t="str">
            <v>M40</v>
          </cell>
        </row>
        <row r="44">
          <cell r="A44">
            <v>142</v>
          </cell>
          <cell r="B44" t="str">
            <v>Andrew</v>
          </cell>
          <cell r="C44" t="str">
            <v>Garner</v>
          </cell>
          <cell r="D44" t="str">
            <v>MRR</v>
          </cell>
          <cell r="E44" t="str">
            <v>SM</v>
          </cell>
        </row>
        <row r="45">
          <cell r="A45">
            <v>143</v>
          </cell>
          <cell r="B45" t="str">
            <v>Carly</v>
          </cell>
          <cell r="C45" t="str">
            <v>Jo Evans</v>
          </cell>
          <cell r="D45" t="str">
            <v>K&amp;D</v>
          </cell>
          <cell r="E45" t="str">
            <v>SF</v>
          </cell>
        </row>
        <row r="46">
          <cell r="A46">
            <v>144</v>
          </cell>
          <cell r="B46" t="str">
            <v>Logan</v>
          </cell>
          <cell r="C46" t="str">
            <v>Poundall</v>
          </cell>
          <cell r="D46" t="str">
            <v>MRR</v>
          </cell>
          <cell r="E46" t="str">
            <v>SM</v>
          </cell>
        </row>
        <row r="47">
          <cell r="A47">
            <v>145</v>
          </cell>
          <cell r="B47" t="str">
            <v>Neil</v>
          </cell>
          <cell r="C47" t="str">
            <v>Laing</v>
          </cell>
          <cell r="D47" t="str">
            <v>MRR</v>
          </cell>
          <cell r="E47" t="str">
            <v>M60</v>
          </cell>
        </row>
        <row r="48">
          <cell r="A48">
            <v>146</v>
          </cell>
          <cell r="B48" t="str">
            <v>Kathy</v>
          </cell>
          <cell r="C48" t="str">
            <v>Williams</v>
          </cell>
          <cell r="D48" t="str">
            <v>MRR</v>
          </cell>
          <cell r="E48" t="str">
            <v>F40</v>
          </cell>
        </row>
        <row r="49">
          <cell r="A49">
            <v>147</v>
          </cell>
          <cell r="B49" t="str">
            <v>Joanne</v>
          </cell>
          <cell r="C49" t="str">
            <v>Philips</v>
          </cell>
          <cell r="D49" t="str">
            <v>MRR</v>
          </cell>
          <cell r="E49" t="str">
            <v>F40</v>
          </cell>
        </row>
        <row r="50">
          <cell r="A50">
            <v>148</v>
          </cell>
          <cell r="B50" t="str">
            <v>Jade</v>
          </cell>
          <cell r="C50" t="str">
            <v>Inkson</v>
          </cell>
          <cell r="D50" t="str">
            <v>MRR</v>
          </cell>
          <cell r="E50" t="str">
            <v>SF</v>
          </cell>
        </row>
        <row r="51">
          <cell r="A51">
            <v>149</v>
          </cell>
          <cell r="B51" t="str">
            <v>Bill</v>
          </cell>
          <cell r="C51" t="str">
            <v>Young</v>
          </cell>
          <cell r="D51" t="str">
            <v>Moravian Orienteers</v>
          </cell>
          <cell r="E51" t="str">
            <v>M50</v>
          </cell>
        </row>
        <row r="52">
          <cell r="A52">
            <v>150</v>
          </cell>
          <cell r="B52" t="str">
            <v>Matt</v>
          </cell>
          <cell r="C52" t="str">
            <v>Brennan</v>
          </cell>
          <cell r="D52" t="str">
            <v>MRR</v>
          </cell>
          <cell r="E52" t="str">
            <v>SM</v>
          </cell>
        </row>
        <row r="53">
          <cell r="A53">
            <v>151</v>
          </cell>
          <cell r="B53" t="str">
            <v>Cara</v>
          </cell>
          <cell r="C53" t="str">
            <v>Brennan</v>
          </cell>
          <cell r="D53" t="str">
            <v>MRR</v>
          </cell>
          <cell r="E53" t="str">
            <v>SF</v>
          </cell>
        </row>
        <row r="54">
          <cell r="A54">
            <v>152</v>
          </cell>
          <cell r="B54" t="str">
            <v>Amy</v>
          </cell>
          <cell r="C54" t="str">
            <v>Cruickshank</v>
          </cell>
          <cell r="D54" t="str">
            <v>U/A</v>
          </cell>
          <cell r="E54" t="str">
            <v>F50</v>
          </cell>
        </row>
        <row r="55">
          <cell r="A55">
            <v>153</v>
          </cell>
          <cell r="B55" t="str">
            <v>Neil</v>
          </cell>
          <cell r="C55" t="str">
            <v>Crookston</v>
          </cell>
          <cell r="D55" t="str">
            <v>MRR</v>
          </cell>
          <cell r="E55" t="str">
            <v>M40</v>
          </cell>
        </row>
        <row r="56">
          <cell r="A56">
            <v>154</v>
          </cell>
          <cell r="B56" t="str">
            <v>Ally</v>
          </cell>
          <cell r="C56" t="str">
            <v>Saville</v>
          </cell>
          <cell r="D56" t="str">
            <v>U/A</v>
          </cell>
          <cell r="E56" t="str">
            <v>SM</v>
          </cell>
        </row>
        <row r="57">
          <cell r="A57">
            <v>155</v>
          </cell>
          <cell r="B57" t="str">
            <v>Bobby</v>
          </cell>
          <cell r="C57" t="str">
            <v>Willett</v>
          </cell>
          <cell r="D57" t="str">
            <v>39 Engineers</v>
          </cell>
          <cell r="E57" t="str">
            <v>SM</v>
          </cell>
        </row>
        <row r="58">
          <cell r="A58">
            <v>156</v>
          </cell>
          <cell r="B58" t="str">
            <v>Matthew</v>
          </cell>
          <cell r="C58" t="str">
            <v>Howlett</v>
          </cell>
          <cell r="D58" t="str">
            <v>39 Engineers</v>
          </cell>
          <cell r="E58" t="str">
            <v>SM</v>
          </cell>
        </row>
        <row r="59">
          <cell r="A59">
            <v>157</v>
          </cell>
          <cell r="B59" t="str">
            <v>James</v>
          </cell>
          <cell r="C59" t="str">
            <v>Summers</v>
          </cell>
          <cell r="D59" t="str">
            <v>Chilled Running</v>
          </cell>
          <cell r="E59" t="str">
            <v>M40</v>
          </cell>
        </row>
        <row r="60">
          <cell r="A60">
            <v>158</v>
          </cell>
          <cell r="B60" t="str">
            <v>Kate</v>
          </cell>
          <cell r="C60" t="str">
            <v>McLuckie</v>
          </cell>
          <cell r="D60" t="str">
            <v>MRR</v>
          </cell>
          <cell r="E60" t="str">
            <v>FU20</v>
          </cell>
        </row>
        <row r="61">
          <cell r="A61">
            <v>159</v>
          </cell>
          <cell r="B61" t="str">
            <v>Dave</v>
          </cell>
          <cell r="C61" t="str">
            <v>Mackinnon</v>
          </cell>
          <cell r="D61" t="str">
            <v>NRR</v>
          </cell>
          <cell r="E61" t="str">
            <v>M60</v>
          </cell>
        </row>
        <row r="62">
          <cell r="A62">
            <v>160</v>
          </cell>
          <cell r="B62" t="str">
            <v xml:space="preserve">Gordon </v>
          </cell>
          <cell r="C62" t="str">
            <v>Main</v>
          </cell>
          <cell r="D62" t="str">
            <v>NRR</v>
          </cell>
          <cell r="E62" t="str">
            <v>M60</v>
          </cell>
        </row>
        <row r="63">
          <cell r="A63">
            <v>161</v>
          </cell>
          <cell r="B63" t="str">
            <v>Callum</v>
          </cell>
          <cell r="C63" t="str">
            <v>Shand</v>
          </cell>
          <cell r="D63" t="str">
            <v>MRR</v>
          </cell>
          <cell r="E63" t="str">
            <v>SM</v>
          </cell>
        </row>
        <row r="64">
          <cell r="A64">
            <v>162</v>
          </cell>
          <cell r="B64" t="str">
            <v>Alison</v>
          </cell>
          <cell r="C64" t="str">
            <v>Moore</v>
          </cell>
          <cell r="D64" t="str">
            <v>U/A</v>
          </cell>
          <cell r="E64" t="str">
            <v>F50</v>
          </cell>
        </row>
        <row r="65">
          <cell r="A65">
            <v>163</v>
          </cell>
          <cell r="B65" t="str">
            <v>Lisa</v>
          </cell>
          <cell r="C65" t="str">
            <v>Hepburn</v>
          </cell>
          <cell r="D65" t="str">
            <v>U/A</v>
          </cell>
          <cell r="E65" t="str">
            <v>F40</v>
          </cell>
        </row>
        <row r="66">
          <cell r="A66">
            <v>164</v>
          </cell>
          <cell r="B66" t="str">
            <v xml:space="preserve">David </v>
          </cell>
          <cell r="C66" t="str">
            <v>Shaw</v>
          </cell>
          <cell r="D66" t="str">
            <v>NRR</v>
          </cell>
          <cell r="E66" t="str">
            <v>SM</v>
          </cell>
        </row>
        <row r="67">
          <cell r="A67">
            <v>165</v>
          </cell>
          <cell r="B67" t="str">
            <v>Andrew</v>
          </cell>
          <cell r="C67" t="str">
            <v>Garner</v>
          </cell>
          <cell r="D67" t="str">
            <v>MRR</v>
          </cell>
          <cell r="E67" t="str">
            <v>SM</v>
          </cell>
        </row>
        <row r="68">
          <cell r="A68">
            <v>166</v>
          </cell>
          <cell r="B68" t="str">
            <v>Logan</v>
          </cell>
          <cell r="C68" t="str">
            <v>Poundall</v>
          </cell>
          <cell r="D68" t="str">
            <v>MRR</v>
          </cell>
          <cell r="E68" t="str">
            <v>SM</v>
          </cell>
        </row>
        <row r="69">
          <cell r="A69">
            <v>167</v>
          </cell>
          <cell r="B69" t="str">
            <v>Andrew</v>
          </cell>
          <cell r="C69" t="str">
            <v>Morgan</v>
          </cell>
          <cell r="D69" t="str">
            <v>FH</v>
          </cell>
          <cell r="E69" t="str">
            <v>SM</v>
          </cell>
        </row>
        <row r="70">
          <cell r="A70">
            <v>168</v>
          </cell>
          <cell r="B70" t="str">
            <v>Gerard</v>
          </cell>
          <cell r="C70" t="str">
            <v>Angus</v>
          </cell>
          <cell r="D70" t="str">
            <v>K&amp;D</v>
          </cell>
          <cell r="E70" t="str">
            <v>M60</v>
          </cell>
        </row>
        <row r="71">
          <cell r="A71">
            <v>169</v>
          </cell>
          <cell r="B71" t="str">
            <v>Edward</v>
          </cell>
          <cell r="C71" t="str">
            <v>Atkinson</v>
          </cell>
          <cell r="D71" t="str">
            <v>MRR</v>
          </cell>
          <cell r="E71" t="str">
            <v>M50</v>
          </cell>
        </row>
        <row r="72">
          <cell r="A72">
            <v>170</v>
          </cell>
          <cell r="B72" t="str">
            <v>Kate</v>
          </cell>
          <cell r="C72" t="str">
            <v>Butterby</v>
          </cell>
          <cell r="D72" t="str">
            <v>NRR</v>
          </cell>
          <cell r="E72" t="str">
            <v>SF</v>
          </cell>
        </row>
        <row r="73">
          <cell r="A73">
            <v>171</v>
          </cell>
          <cell r="B73" t="str">
            <v>Lilla</v>
          </cell>
          <cell r="C73" t="str">
            <v>Cseke</v>
          </cell>
          <cell r="D73" t="str">
            <v>U/A</v>
          </cell>
          <cell r="E73" t="str">
            <v>SF</v>
          </cell>
        </row>
        <row r="74">
          <cell r="A74">
            <v>172</v>
          </cell>
          <cell r="B74" t="str">
            <v>Kirsty</v>
          </cell>
          <cell r="C74" t="str">
            <v>Austin</v>
          </cell>
          <cell r="D74" t="str">
            <v>MRR</v>
          </cell>
          <cell r="E74" t="str">
            <v>SF</v>
          </cell>
        </row>
        <row r="75">
          <cell r="A75">
            <v>173</v>
          </cell>
          <cell r="B75" t="str">
            <v>James</v>
          </cell>
          <cell r="C75" t="str">
            <v>McCulloch</v>
          </cell>
          <cell r="D75" t="str">
            <v>U/A</v>
          </cell>
        </row>
        <row r="76">
          <cell r="A76">
            <v>174</v>
          </cell>
          <cell r="B76" t="str">
            <v>Christopher</v>
          </cell>
          <cell r="C76" t="str">
            <v>Price</v>
          </cell>
          <cell r="D76" t="str">
            <v>MRR</v>
          </cell>
          <cell r="E76" t="str">
            <v>SM</v>
          </cell>
        </row>
        <row r="77">
          <cell r="A77">
            <v>175</v>
          </cell>
          <cell r="B77" t="str">
            <v>Clara</v>
          </cell>
          <cell r="C77" t="str">
            <v>Detlefsen</v>
          </cell>
          <cell r="D77" t="str">
            <v>NRR</v>
          </cell>
          <cell r="E77" t="str">
            <v>SF</v>
          </cell>
        </row>
        <row r="78">
          <cell r="A78">
            <v>176</v>
          </cell>
          <cell r="B78" t="str">
            <v>James</v>
          </cell>
          <cell r="C78" t="str">
            <v>Gourley</v>
          </cell>
          <cell r="D78" t="str">
            <v>U/A</v>
          </cell>
          <cell r="E78" t="str">
            <v>M40</v>
          </cell>
        </row>
        <row r="79">
          <cell r="A79">
            <v>177</v>
          </cell>
          <cell r="B79" t="str">
            <v>Cathy</v>
          </cell>
          <cell r="C79" t="str">
            <v>Donegan</v>
          </cell>
          <cell r="D79" t="str">
            <v>MRR</v>
          </cell>
          <cell r="E79" t="str">
            <v>F50</v>
          </cell>
        </row>
        <row r="80">
          <cell r="A80">
            <v>178</v>
          </cell>
          <cell r="B80" t="str">
            <v>Andrew</v>
          </cell>
          <cell r="C80" t="str">
            <v>Donegan</v>
          </cell>
          <cell r="D80" t="str">
            <v>MRR</v>
          </cell>
          <cell r="E80" t="str">
            <v>M50</v>
          </cell>
        </row>
        <row r="81">
          <cell r="A81">
            <v>179</v>
          </cell>
          <cell r="B81" t="str">
            <v>Simon</v>
          </cell>
          <cell r="C81" t="str">
            <v>Ludgate</v>
          </cell>
          <cell r="D81" t="str">
            <v>U/A</v>
          </cell>
          <cell r="E81" t="str">
            <v>M50</v>
          </cell>
        </row>
        <row r="82">
          <cell r="A82">
            <v>180</v>
          </cell>
          <cell r="B82" t="str">
            <v>Catrina</v>
          </cell>
          <cell r="C82" t="str">
            <v>Nicholson</v>
          </cell>
          <cell r="D82" t="str">
            <v>U/A</v>
          </cell>
          <cell r="E82" t="str">
            <v>SF</v>
          </cell>
        </row>
        <row r="83">
          <cell r="A83">
            <v>181</v>
          </cell>
          <cell r="B83" t="str">
            <v>Michelle</v>
          </cell>
          <cell r="C83" t="str">
            <v>Matteson</v>
          </cell>
          <cell r="D83" t="str">
            <v>NRR</v>
          </cell>
          <cell r="E83" t="str">
            <v>F40</v>
          </cell>
        </row>
        <row r="84">
          <cell r="A84">
            <v>182</v>
          </cell>
          <cell r="B84" t="str">
            <v>Simon</v>
          </cell>
          <cell r="C84" t="str">
            <v>King</v>
          </cell>
          <cell r="D84" t="str">
            <v>MRR</v>
          </cell>
          <cell r="E84" t="str">
            <v>M40</v>
          </cell>
        </row>
        <row r="85">
          <cell r="A85">
            <v>183</v>
          </cell>
          <cell r="B85" t="str">
            <v>William</v>
          </cell>
          <cell r="C85" t="str">
            <v>King</v>
          </cell>
          <cell r="D85" t="str">
            <v>MRR</v>
          </cell>
          <cell r="E85" t="str">
            <v>MU20</v>
          </cell>
        </row>
        <row r="86">
          <cell r="A86">
            <v>184</v>
          </cell>
          <cell r="B86" t="str">
            <v>Colin</v>
          </cell>
          <cell r="C86" t="str">
            <v>Cumming</v>
          </cell>
          <cell r="D86" t="str">
            <v>MRR</v>
          </cell>
          <cell r="E86" t="str">
            <v>M40</v>
          </cell>
        </row>
        <row r="87">
          <cell r="A87">
            <v>185</v>
          </cell>
          <cell r="B87" t="str">
            <v>Kirsty</v>
          </cell>
          <cell r="C87" t="str">
            <v>Saville</v>
          </cell>
          <cell r="D87" t="str">
            <v>MRR</v>
          </cell>
          <cell r="E87" t="str">
            <v>SF</v>
          </cell>
        </row>
        <row r="88">
          <cell r="A88">
            <v>186</v>
          </cell>
          <cell r="B88" t="str">
            <v>Ally</v>
          </cell>
          <cell r="C88" t="str">
            <v>Saville</v>
          </cell>
          <cell r="D88" t="str">
            <v>U/A</v>
          </cell>
          <cell r="E88" t="str">
            <v>SM</v>
          </cell>
        </row>
        <row r="89">
          <cell r="A89">
            <v>187</v>
          </cell>
          <cell r="B89" t="str">
            <v>Pim</v>
          </cell>
          <cell r="C89" t="str">
            <v>Klaver</v>
          </cell>
          <cell r="D89" t="str">
            <v>U/A</v>
          </cell>
          <cell r="E89" t="str">
            <v>SM</v>
          </cell>
        </row>
        <row r="90">
          <cell r="A90">
            <v>188</v>
          </cell>
          <cell r="B90" t="str">
            <v>Clare</v>
          </cell>
          <cell r="C90" t="str">
            <v>Ross</v>
          </cell>
          <cell r="D90" t="str">
            <v>MRR</v>
          </cell>
          <cell r="E90" t="str">
            <v>F40</v>
          </cell>
        </row>
        <row r="91">
          <cell r="A91">
            <v>189</v>
          </cell>
          <cell r="B91" t="str">
            <v>Jen</v>
          </cell>
          <cell r="C91" t="str">
            <v>Blackburn</v>
          </cell>
          <cell r="D91" t="str">
            <v>MRR</v>
          </cell>
          <cell r="E91" t="str">
            <v>F40</v>
          </cell>
        </row>
        <row r="92">
          <cell r="A92">
            <v>190</v>
          </cell>
          <cell r="B92" t="str">
            <v>Andrew</v>
          </cell>
          <cell r="C92" t="str">
            <v>Garner</v>
          </cell>
          <cell r="D92" t="str">
            <v>MRR</v>
          </cell>
          <cell r="E92" t="str">
            <v>SM</v>
          </cell>
        </row>
        <row r="93">
          <cell r="A93">
            <v>191</v>
          </cell>
          <cell r="B93" t="str">
            <v>Laura</v>
          </cell>
          <cell r="C93" t="str">
            <v>Dawson</v>
          </cell>
          <cell r="D93" t="str">
            <v>U/A</v>
          </cell>
          <cell r="E93" t="str">
            <v>SF</v>
          </cell>
        </row>
        <row r="94">
          <cell r="A94">
            <v>192</v>
          </cell>
          <cell r="B94" t="str">
            <v>Willie</v>
          </cell>
          <cell r="C94" t="str">
            <v>Stewart</v>
          </cell>
          <cell r="D94" t="str">
            <v>MRR</v>
          </cell>
          <cell r="E94" t="str">
            <v>SM</v>
          </cell>
        </row>
        <row r="95">
          <cell r="A95">
            <v>193</v>
          </cell>
        </row>
        <row r="96">
          <cell r="A96">
            <v>194</v>
          </cell>
          <cell r="B96" t="str">
            <v>Bobby</v>
          </cell>
          <cell r="C96" t="str">
            <v>Willetts</v>
          </cell>
          <cell r="D96" t="str">
            <v>39 Engineers</v>
          </cell>
          <cell r="E96" t="str">
            <v>SM</v>
          </cell>
        </row>
        <row r="97">
          <cell r="A97">
            <v>195</v>
          </cell>
          <cell r="B97" t="str">
            <v>Kate</v>
          </cell>
          <cell r="C97" t="str">
            <v>McLuckie</v>
          </cell>
          <cell r="D97" t="str">
            <v>MRR</v>
          </cell>
          <cell r="E97" t="str">
            <v>FU20</v>
          </cell>
        </row>
        <row r="98">
          <cell r="A98">
            <v>196</v>
          </cell>
          <cell r="B98" t="str">
            <v>Finlay</v>
          </cell>
          <cell r="C98" t="str">
            <v>Meachan</v>
          </cell>
          <cell r="D98" t="str">
            <v>U/A</v>
          </cell>
          <cell r="E98" t="str">
            <v>MU20</v>
          </cell>
        </row>
        <row r="99">
          <cell r="A99">
            <v>197</v>
          </cell>
          <cell r="B99" t="str">
            <v>Tillia</v>
          </cell>
          <cell r="C99" t="str">
            <v>Mass Geesteranus</v>
          </cell>
          <cell r="D99" t="str">
            <v>FH</v>
          </cell>
          <cell r="E99" t="str">
            <v>F40</v>
          </cell>
        </row>
        <row r="100">
          <cell r="A100">
            <v>198</v>
          </cell>
        </row>
        <row r="101">
          <cell r="A101">
            <v>199</v>
          </cell>
        </row>
        <row r="102">
          <cell r="A102">
            <v>200</v>
          </cell>
        </row>
        <row r="103">
          <cell r="A103">
            <v>201</v>
          </cell>
        </row>
        <row r="104">
          <cell r="A104">
            <v>202</v>
          </cell>
        </row>
        <row r="105">
          <cell r="A105">
            <v>203</v>
          </cell>
        </row>
        <row r="106">
          <cell r="A106">
            <v>204</v>
          </cell>
        </row>
        <row r="107">
          <cell r="A107">
            <v>205</v>
          </cell>
        </row>
        <row r="108">
          <cell r="A108">
            <v>206</v>
          </cell>
        </row>
        <row r="109">
          <cell r="A109">
            <v>207</v>
          </cell>
        </row>
        <row r="110">
          <cell r="A110">
            <v>208</v>
          </cell>
        </row>
        <row r="111">
          <cell r="A111">
            <v>209</v>
          </cell>
        </row>
        <row r="112">
          <cell r="A112">
            <v>210</v>
          </cell>
        </row>
        <row r="113">
          <cell r="A113">
            <v>211</v>
          </cell>
        </row>
        <row r="114">
          <cell r="A114">
            <v>212</v>
          </cell>
        </row>
        <row r="115">
          <cell r="A115">
            <v>213</v>
          </cell>
        </row>
        <row r="116">
          <cell r="A116">
            <v>214</v>
          </cell>
        </row>
        <row r="117">
          <cell r="A117">
            <v>215</v>
          </cell>
        </row>
        <row r="118">
          <cell r="A118">
            <v>216</v>
          </cell>
        </row>
        <row r="119">
          <cell r="A119">
            <v>217</v>
          </cell>
        </row>
        <row r="120">
          <cell r="A120">
            <v>218</v>
          </cell>
        </row>
        <row r="121">
          <cell r="A121">
            <v>219</v>
          </cell>
        </row>
        <row r="122">
          <cell r="A122">
            <v>220</v>
          </cell>
        </row>
        <row r="123">
          <cell r="A123">
            <v>221</v>
          </cell>
        </row>
        <row r="124">
          <cell r="A124">
            <v>222</v>
          </cell>
        </row>
        <row r="125">
          <cell r="A125">
            <v>223</v>
          </cell>
        </row>
        <row r="126">
          <cell r="A126">
            <v>224</v>
          </cell>
        </row>
        <row r="127">
          <cell r="A127">
            <v>225</v>
          </cell>
        </row>
        <row r="128">
          <cell r="A128">
            <v>226</v>
          </cell>
        </row>
        <row r="129">
          <cell r="A129">
            <v>227</v>
          </cell>
        </row>
        <row r="130">
          <cell r="A130">
            <v>228</v>
          </cell>
        </row>
        <row r="131">
          <cell r="A131">
            <v>229</v>
          </cell>
        </row>
        <row r="132">
          <cell r="A132">
            <v>230</v>
          </cell>
        </row>
        <row r="133">
          <cell r="A133">
            <v>231</v>
          </cell>
        </row>
        <row r="134">
          <cell r="A134">
            <v>232</v>
          </cell>
        </row>
        <row r="135">
          <cell r="A135">
            <v>233</v>
          </cell>
        </row>
        <row r="136">
          <cell r="A136">
            <v>234</v>
          </cell>
        </row>
        <row r="137">
          <cell r="A137">
            <v>235</v>
          </cell>
        </row>
        <row r="138">
          <cell r="A138">
            <v>236</v>
          </cell>
        </row>
        <row r="139">
          <cell r="A139">
            <v>237</v>
          </cell>
        </row>
        <row r="140">
          <cell r="A140">
            <v>238</v>
          </cell>
        </row>
        <row r="141">
          <cell r="A141">
            <v>239</v>
          </cell>
        </row>
        <row r="142">
          <cell r="A142">
            <v>240</v>
          </cell>
        </row>
        <row r="143">
          <cell r="A143">
            <v>241</v>
          </cell>
        </row>
        <row r="144">
          <cell r="A144">
            <v>242</v>
          </cell>
        </row>
        <row r="145">
          <cell r="A145">
            <v>243</v>
          </cell>
        </row>
        <row r="146">
          <cell r="A146">
            <v>244</v>
          </cell>
        </row>
        <row r="147">
          <cell r="A147">
            <v>245</v>
          </cell>
        </row>
        <row r="148">
          <cell r="A148">
            <v>246</v>
          </cell>
        </row>
        <row r="149">
          <cell r="A149">
            <v>247</v>
          </cell>
        </row>
        <row r="150">
          <cell r="A150">
            <v>248</v>
          </cell>
        </row>
        <row r="151">
          <cell r="A151">
            <v>249</v>
          </cell>
        </row>
        <row r="152">
          <cell r="A152">
            <v>250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workbookViewId="0">
      <selection activeCell="M2" sqref="M2"/>
    </sheetView>
  </sheetViews>
  <sheetFormatPr defaultRowHeight="14.4" x14ac:dyDescent="0.3"/>
  <cols>
    <col min="1" max="1" width="6.44140625" customWidth="1"/>
    <col min="2" max="2" width="26.5546875" customWidth="1"/>
    <col min="3" max="3" width="14.109375" customWidth="1"/>
    <col min="4" max="4" width="5.6640625" customWidth="1"/>
    <col min="5" max="5" width="9.5546875" customWidth="1"/>
    <col min="6" max="6" width="11.6640625" customWidth="1"/>
    <col min="7" max="7" width="7.5546875" customWidth="1"/>
    <col min="8" max="9" width="9.109375" hidden="1" customWidth="1"/>
    <col min="10" max="10" width="6.6640625" hidden="1" customWidth="1"/>
    <col min="11" max="11" width="0.109375" customWidth="1"/>
    <col min="12" max="12" width="6.6640625" customWidth="1"/>
    <col min="13" max="13" width="5.6640625" customWidth="1"/>
    <col min="14" max="14" width="15.109375" customWidth="1"/>
    <col min="15" max="15" width="11.21875" customWidth="1"/>
    <col min="16" max="16" width="14.44140625" customWidth="1"/>
    <col min="17" max="17" width="9.44140625" customWidth="1"/>
    <col min="18" max="19" width="9.109375" hidden="1" customWidth="1"/>
    <col min="20" max="20" width="1.109375" hidden="1" customWidth="1"/>
    <col min="21" max="21" width="7" customWidth="1"/>
  </cols>
  <sheetData>
    <row r="1" spans="1:21" ht="24" thickBot="1" x14ac:dyDescent="0.5">
      <c r="A1" s="5"/>
      <c r="B1" s="14" t="s">
        <v>164</v>
      </c>
      <c r="C1" s="1"/>
      <c r="D1" s="1"/>
      <c r="E1" s="6"/>
      <c r="F1" s="6"/>
      <c r="G1" s="6"/>
      <c r="H1" s="7"/>
      <c r="I1" s="6"/>
      <c r="J1" s="6"/>
      <c r="K1" s="6"/>
      <c r="L1" s="6"/>
    </row>
    <row r="2" spans="1:21" x14ac:dyDescent="0.3">
      <c r="A2" s="8"/>
      <c r="E2" s="6"/>
      <c r="F2" s="6"/>
      <c r="G2" s="6"/>
      <c r="H2" s="7"/>
      <c r="I2" s="6"/>
      <c r="J2" s="6"/>
      <c r="K2" s="6"/>
      <c r="L2" s="6"/>
    </row>
    <row r="3" spans="1:21" ht="15.6" x14ac:dyDescent="0.3">
      <c r="A3" s="8"/>
      <c r="B3" s="15" t="s">
        <v>5</v>
      </c>
      <c r="C3" s="9"/>
      <c r="E3" s="6"/>
      <c r="F3" s="6"/>
      <c r="G3" s="6"/>
      <c r="H3" s="7"/>
      <c r="I3" s="6"/>
      <c r="J3" s="6"/>
      <c r="K3" s="6"/>
      <c r="L3" s="6"/>
    </row>
    <row r="4" spans="1:21" ht="15.6" x14ac:dyDescent="0.3">
      <c r="A4" s="8"/>
      <c r="B4" s="10"/>
      <c r="C4" s="9"/>
      <c r="E4" s="6"/>
      <c r="F4" s="6"/>
      <c r="G4" s="6"/>
      <c r="H4" s="7"/>
      <c r="I4" s="6"/>
      <c r="J4" s="6"/>
      <c r="K4" s="6"/>
      <c r="L4" s="6"/>
    </row>
    <row r="5" spans="1:21" ht="16.2" thickBot="1" x14ac:dyDescent="0.35">
      <c r="A5" s="17"/>
      <c r="B5" s="4" t="s">
        <v>21</v>
      </c>
      <c r="C5" s="4" t="s">
        <v>18</v>
      </c>
      <c r="D5" s="11" t="s">
        <v>22</v>
      </c>
      <c r="E5" s="12" t="s">
        <v>29</v>
      </c>
      <c r="F5" s="12" t="s">
        <v>0</v>
      </c>
      <c r="G5" s="12" t="s">
        <v>1</v>
      </c>
      <c r="H5" s="12"/>
      <c r="I5" s="12"/>
      <c r="J5" s="12"/>
      <c r="K5" s="12"/>
      <c r="L5" s="13" t="s">
        <v>4</v>
      </c>
    </row>
    <row r="6" spans="1:21" ht="16.2" thickBot="1" x14ac:dyDescent="0.35">
      <c r="A6" s="114">
        <v>1</v>
      </c>
      <c r="B6" s="109" t="s">
        <v>46</v>
      </c>
      <c r="C6" s="109" t="s">
        <v>9</v>
      </c>
      <c r="D6" s="110" t="s">
        <v>102</v>
      </c>
      <c r="E6" s="111">
        <v>98</v>
      </c>
      <c r="F6" s="112">
        <v>98</v>
      </c>
      <c r="G6" s="112">
        <v>100</v>
      </c>
      <c r="H6" s="112"/>
      <c r="I6" s="112"/>
      <c r="J6" s="112"/>
      <c r="K6" s="112"/>
      <c r="L6" s="112">
        <f t="shared" ref="L6:L37" si="0">SUM(E6:I6)-J6-K6</f>
        <v>296</v>
      </c>
      <c r="M6" s="100"/>
      <c r="N6" s="86" t="s">
        <v>11</v>
      </c>
      <c r="O6" s="87" t="s">
        <v>29</v>
      </c>
      <c r="P6" s="88" t="s">
        <v>0</v>
      </c>
      <c r="Q6" s="88" t="s">
        <v>1</v>
      </c>
      <c r="R6" s="88"/>
      <c r="S6" s="88"/>
      <c r="T6" s="88"/>
      <c r="U6" s="89" t="s">
        <v>4</v>
      </c>
    </row>
    <row r="7" spans="1:21" ht="16.2" thickBot="1" x14ac:dyDescent="0.35">
      <c r="A7" s="114">
        <v>2</v>
      </c>
      <c r="B7" s="109" t="s">
        <v>47</v>
      </c>
      <c r="C7" s="109" t="s">
        <v>89</v>
      </c>
      <c r="D7" s="110" t="s">
        <v>104</v>
      </c>
      <c r="E7" s="111">
        <v>97</v>
      </c>
      <c r="F7" s="112">
        <v>97</v>
      </c>
      <c r="G7" s="113">
        <v>98</v>
      </c>
      <c r="H7" s="113"/>
      <c r="I7" s="113"/>
      <c r="J7" s="113"/>
      <c r="K7" s="113"/>
      <c r="L7" s="112">
        <f t="shared" si="0"/>
        <v>292</v>
      </c>
      <c r="M7" s="92">
        <v>1</v>
      </c>
      <c r="N7" s="61" t="s">
        <v>9</v>
      </c>
      <c r="O7" s="61">
        <v>283</v>
      </c>
      <c r="P7" s="76">
        <v>287</v>
      </c>
      <c r="Q7" s="76">
        <v>276</v>
      </c>
      <c r="R7" s="76"/>
      <c r="S7" s="76"/>
      <c r="T7" s="76"/>
      <c r="U7" s="76">
        <v>846</v>
      </c>
    </row>
    <row r="8" spans="1:21" ht="16.2" thickBot="1" x14ac:dyDescent="0.35">
      <c r="A8" s="114">
        <v>3</v>
      </c>
      <c r="B8" s="109" t="s">
        <v>48</v>
      </c>
      <c r="C8" s="109" t="s">
        <v>23</v>
      </c>
      <c r="D8" s="110" t="s">
        <v>103</v>
      </c>
      <c r="E8" s="111">
        <v>96</v>
      </c>
      <c r="F8" s="112">
        <v>94</v>
      </c>
      <c r="G8" s="112">
        <v>97</v>
      </c>
      <c r="H8" s="112"/>
      <c r="I8" s="112"/>
      <c r="J8" s="112"/>
      <c r="K8" s="112"/>
      <c r="L8" s="112">
        <f t="shared" si="0"/>
        <v>287</v>
      </c>
      <c r="M8" s="92">
        <v>2</v>
      </c>
      <c r="N8" s="61" t="s">
        <v>10</v>
      </c>
      <c r="O8" s="61">
        <v>251</v>
      </c>
      <c r="P8" s="76">
        <v>260</v>
      </c>
      <c r="Q8" s="76">
        <v>265</v>
      </c>
      <c r="R8" s="76"/>
      <c r="S8" s="76"/>
      <c r="T8" s="76"/>
      <c r="U8" s="76">
        <v>776</v>
      </c>
    </row>
    <row r="9" spans="1:21" ht="16.2" thickBot="1" x14ac:dyDescent="0.35">
      <c r="A9" s="115">
        <v>4</v>
      </c>
      <c r="B9" s="45" t="s">
        <v>52</v>
      </c>
      <c r="C9" s="45" t="s">
        <v>92</v>
      </c>
      <c r="D9" s="50" t="s">
        <v>104</v>
      </c>
      <c r="E9" s="64">
        <v>91</v>
      </c>
      <c r="F9" s="106">
        <v>92</v>
      </c>
      <c r="G9" s="106">
        <v>92</v>
      </c>
      <c r="H9" s="106"/>
      <c r="I9" s="106"/>
      <c r="J9" s="106"/>
      <c r="K9" s="106"/>
      <c r="L9" s="106">
        <f t="shared" si="0"/>
        <v>275</v>
      </c>
      <c r="M9" s="92">
        <v>3</v>
      </c>
      <c r="N9" s="61" t="s">
        <v>92</v>
      </c>
      <c r="O9" s="61">
        <v>250</v>
      </c>
      <c r="P9" s="76">
        <v>244</v>
      </c>
      <c r="Q9" s="76">
        <v>271</v>
      </c>
      <c r="R9" s="76"/>
      <c r="S9" s="76"/>
      <c r="T9" s="76"/>
      <c r="U9" s="76">
        <v>765</v>
      </c>
    </row>
    <row r="10" spans="1:21" ht="16.2" thickBot="1" x14ac:dyDescent="0.35">
      <c r="A10" s="17">
        <v>5</v>
      </c>
      <c r="B10" s="44" t="s">
        <v>50</v>
      </c>
      <c r="C10" s="44" t="s">
        <v>40</v>
      </c>
      <c r="D10" s="49" t="s">
        <v>104</v>
      </c>
      <c r="E10" s="65">
        <v>93</v>
      </c>
      <c r="F10" s="18">
        <v>88</v>
      </c>
      <c r="G10" s="18">
        <v>94</v>
      </c>
      <c r="H10" s="18"/>
      <c r="I10" s="18"/>
      <c r="J10" s="18"/>
      <c r="K10" s="18"/>
      <c r="L10" s="18">
        <f t="shared" si="0"/>
        <v>275</v>
      </c>
      <c r="M10" s="92">
        <v>4</v>
      </c>
      <c r="N10" s="83" t="s">
        <v>37</v>
      </c>
      <c r="O10" s="83">
        <v>245</v>
      </c>
      <c r="P10" s="82">
        <v>243</v>
      </c>
      <c r="Q10" s="82">
        <v>259</v>
      </c>
      <c r="R10" s="82"/>
      <c r="S10" s="82"/>
      <c r="T10" s="82"/>
      <c r="U10" s="82">
        <v>747</v>
      </c>
    </row>
    <row r="11" spans="1:21" ht="16.2" thickBot="1" x14ac:dyDescent="0.35">
      <c r="A11" s="17">
        <v>6</v>
      </c>
      <c r="B11" s="44" t="s">
        <v>33</v>
      </c>
      <c r="C11" s="44" t="s">
        <v>37</v>
      </c>
      <c r="D11" s="49" t="s">
        <v>102</v>
      </c>
      <c r="E11" s="65">
        <v>87</v>
      </c>
      <c r="F11" s="18">
        <v>93</v>
      </c>
      <c r="G11" s="18">
        <v>93</v>
      </c>
      <c r="H11" s="18"/>
      <c r="I11" s="18"/>
      <c r="J11" s="18"/>
      <c r="K11" s="18"/>
      <c r="L11" s="18">
        <f t="shared" si="0"/>
        <v>273</v>
      </c>
      <c r="M11" s="92">
        <v>5</v>
      </c>
      <c r="N11" s="61" t="s">
        <v>8</v>
      </c>
      <c r="O11" s="83">
        <v>210</v>
      </c>
      <c r="P11" s="76">
        <v>220</v>
      </c>
      <c r="Q11" s="76">
        <v>229</v>
      </c>
      <c r="R11" s="76"/>
      <c r="S11" s="76"/>
      <c r="T11" s="76"/>
      <c r="U11" s="76">
        <v>659</v>
      </c>
    </row>
    <row r="12" spans="1:21" ht="16.2" thickBot="1" x14ac:dyDescent="0.35">
      <c r="A12" s="17">
        <v>7</v>
      </c>
      <c r="B12" s="44" t="s">
        <v>54</v>
      </c>
      <c r="C12" s="44" t="s">
        <v>10</v>
      </c>
      <c r="D12" s="49" t="s">
        <v>104</v>
      </c>
      <c r="E12" s="65">
        <v>89</v>
      </c>
      <c r="F12" s="18">
        <v>91</v>
      </c>
      <c r="G12" s="19">
        <v>91</v>
      </c>
      <c r="H12" s="18"/>
      <c r="I12" s="18"/>
      <c r="J12" s="18"/>
      <c r="K12" s="18"/>
      <c r="L12" s="18">
        <f t="shared" si="0"/>
        <v>271</v>
      </c>
      <c r="M12" s="92">
        <v>6</v>
      </c>
      <c r="N12" s="61" t="s">
        <v>94</v>
      </c>
      <c r="O12" s="83">
        <v>214</v>
      </c>
      <c r="P12" s="76">
        <v>137</v>
      </c>
      <c r="Q12" s="76">
        <v>220</v>
      </c>
      <c r="R12" s="76"/>
      <c r="S12" s="76"/>
      <c r="T12" s="76"/>
      <c r="U12" s="76">
        <v>571</v>
      </c>
    </row>
    <row r="13" spans="1:21" ht="16.2" thickBot="1" x14ac:dyDescent="0.35">
      <c r="A13" s="115">
        <v>8</v>
      </c>
      <c r="B13" s="45" t="s">
        <v>49</v>
      </c>
      <c r="C13" s="45" t="s">
        <v>90</v>
      </c>
      <c r="D13" s="50" t="s">
        <v>104</v>
      </c>
      <c r="E13" s="64">
        <v>95</v>
      </c>
      <c r="F13" s="106">
        <v>85</v>
      </c>
      <c r="G13" s="106">
        <v>86</v>
      </c>
      <c r="H13" s="106"/>
      <c r="I13" s="106"/>
      <c r="J13" s="106"/>
      <c r="K13" s="106"/>
      <c r="L13" s="106">
        <f t="shared" si="0"/>
        <v>266</v>
      </c>
      <c r="M13" s="92">
        <v>7</v>
      </c>
      <c r="N13" s="60" t="s">
        <v>40</v>
      </c>
      <c r="O13" s="60">
        <v>177</v>
      </c>
      <c r="P13" s="76">
        <v>167</v>
      </c>
      <c r="Q13" s="76">
        <v>176</v>
      </c>
      <c r="R13" s="76"/>
      <c r="S13" s="76"/>
      <c r="T13" s="76"/>
      <c r="U13" s="76">
        <v>520</v>
      </c>
    </row>
    <row r="14" spans="1:21" ht="16.2" thickBot="1" x14ac:dyDescent="0.35">
      <c r="A14" s="115">
        <v>9</v>
      </c>
      <c r="B14" s="45" t="s">
        <v>57</v>
      </c>
      <c r="C14" s="45" t="s">
        <v>9</v>
      </c>
      <c r="D14" s="50" t="s">
        <v>105</v>
      </c>
      <c r="E14" s="64">
        <v>85</v>
      </c>
      <c r="F14" s="106">
        <v>89</v>
      </c>
      <c r="G14" s="106">
        <v>89</v>
      </c>
      <c r="H14" s="108"/>
      <c r="I14" s="108"/>
      <c r="J14" s="108"/>
      <c r="K14" s="108"/>
      <c r="L14" s="106">
        <f t="shared" si="0"/>
        <v>263</v>
      </c>
      <c r="M14" s="92">
        <v>8</v>
      </c>
      <c r="N14" s="61" t="s">
        <v>41</v>
      </c>
      <c r="O14" s="83">
        <v>153</v>
      </c>
      <c r="P14" s="76">
        <v>162</v>
      </c>
      <c r="Q14" s="76">
        <v>166</v>
      </c>
      <c r="R14" s="76"/>
      <c r="S14" s="76"/>
      <c r="T14" s="76"/>
      <c r="U14" s="76">
        <v>481</v>
      </c>
    </row>
    <row r="15" spans="1:21" ht="16.2" thickBot="1" x14ac:dyDescent="0.35">
      <c r="A15" s="17">
        <v>10</v>
      </c>
      <c r="B15" s="46" t="s">
        <v>62</v>
      </c>
      <c r="C15" s="46" t="s">
        <v>41</v>
      </c>
      <c r="D15" s="51" t="s">
        <v>106</v>
      </c>
      <c r="E15" s="66">
        <v>80</v>
      </c>
      <c r="F15" s="18">
        <v>87</v>
      </c>
      <c r="G15" s="18">
        <v>85</v>
      </c>
      <c r="H15" s="18"/>
      <c r="I15" s="18"/>
      <c r="J15" s="18"/>
      <c r="K15" s="18"/>
      <c r="L15" s="18">
        <f t="shared" si="0"/>
        <v>252</v>
      </c>
      <c r="M15" s="92">
        <v>9</v>
      </c>
      <c r="N15" s="83" t="s">
        <v>91</v>
      </c>
      <c r="O15" s="83">
        <v>201</v>
      </c>
      <c r="P15" s="76">
        <v>137</v>
      </c>
      <c r="Q15" s="76">
        <v>123</v>
      </c>
      <c r="R15" s="76"/>
      <c r="S15" s="76"/>
      <c r="T15" s="76"/>
      <c r="U15" s="76">
        <v>461</v>
      </c>
    </row>
    <row r="16" spans="1:21" ht="16.2" thickBot="1" x14ac:dyDescent="0.35">
      <c r="A16" s="17">
        <v>11</v>
      </c>
      <c r="B16" s="47" t="s">
        <v>64</v>
      </c>
      <c r="C16" s="47" t="s">
        <v>9</v>
      </c>
      <c r="D16" s="52" t="s">
        <v>105</v>
      </c>
      <c r="E16" s="67">
        <v>78</v>
      </c>
      <c r="F16" s="18">
        <v>84</v>
      </c>
      <c r="G16" s="18">
        <v>87</v>
      </c>
      <c r="H16" s="18"/>
      <c r="I16" s="18"/>
      <c r="J16" s="18"/>
      <c r="K16" s="18"/>
      <c r="L16" s="18">
        <f t="shared" si="0"/>
        <v>249</v>
      </c>
      <c r="M16" s="92">
        <v>10</v>
      </c>
      <c r="N16" s="61" t="s">
        <v>90</v>
      </c>
      <c r="O16" s="60">
        <v>0</v>
      </c>
      <c r="P16" s="76">
        <v>85</v>
      </c>
      <c r="Q16" s="76">
        <v>241</v>
      </c>
      <c r="R16" s="76"/>
      <c r="S16" s="76"/>
      <c r="T16" s="76"/>
      <c r="U16" s="76">
        <v>326</v>
      </c>
    </row>
    <row r="17" spans="1:21" ht="16.2" thickBot="1" x14ac:dyDescent="0.35">
      <c r="A17" s="17">
        <v>12</v>
      </c>
      <c r="B17" s="46" t="s">
        <v>58</v>
      </c>
      <c r="C17" s="46" t="s">
        <v>40</v>
      </c>
      <c r="D17" s="51" t="s">
        <v>102</v>
      </c>
      <c r="E17" s="66">
        <v>84</v>
      </c>
      <c r="F17" s="18">
        <v>79</v>
      </c>
      <c r="G17" s="18">
        <v>82</v>
      </c>
      <c r="H17" s="18"/>
      <c r="I17" s="18"/>
      <c r="J17" s="18"/>
      <c r="K17" s="18"/>
      <c r="L17" s="18">
        <f t="shared" si="0"/>
        <v>245</v>
      </c>
      <c r="M17" s="92">
        <v>11</v>
      </c>
      <c r="N17" s="61" t="s">
        <v>89</v>
      </c>
      <c r="O17" s="61">
        <v>97</v>
      </c>
      <c r="P17" s="82">
        <v>97</v>
      </c>
      <c r="Q17" s="82">
        <v>98</v>
      </c>
      <c r="R17" s="82"/>
      <c r="S17" s="82"/>
      <c r="T17" s="82"/>
      <c r="U17" s="82">
        <v>292</v>
      </c>
    </row>
    <row r="18" spans="1:21" ht="16.2" thickBot="1" x14ac:dyDescent="0.35">
      <c r="A18" s="17">
        <v>13</v>
      </c>
      <c r="B18" s="46" t="s">
        <v>63</v>
      </c>
      <c r="C18" s="46" t="s">
        <v>10</v>
      </c>
      <c r="D18" s="51" t="s">
        <v>104</v>
      </c>
      <c r="E18" s="66">
        <v>79</v>
      </c>
      <c r="F18" s="18">
        <v>82</v>
      </c>
      <c r="G18" s="18">
        <v>84</v>
      </c>
      <c r="H18" s="18"/>
      <c r="I18" s="18"/>
      <c r="J18" s="18"/>
      <c r="K18" s="18"/>
      <c r="L18" s="18">
        <f t="shared" si="0"/>
        <v>245</v>
      </c>
      <c r="M18" s="92">
        <v>12</v>
      </c>
      <c r="N18" s="61" t="s">
        <v>23</v>
      </c>
      <c r="O18" s="83">
        <v>96</v>
      </c>
      <c r="P18" s="76">
        <v>94</v>
      </c>
      <c r="Q18" s="76">
        <v>97</v>
      </c>
      <c r="R18" s="76"/>
      <c r="S18" s="76"/>
      <c r="T18" s="76"/>
      <c r="U18" s="76">
        <v>287</v>
      </c>
    </row>
    <row r="19" spans="1:21" ht="16.2" thickBot="1" x14ac:dyDescent="0.35">
      <c r="A19" s="17">
        <v>14</v>
      </c>
      <c r="B19" s="47" t="s">
        <v>65</v>
      </c>
      <c r="C19" s="47" t="s">
        <v>92</v>
      </c>
      <c r="D19" s="52" t="s">
        <v>104</v>
      </c>
      <c r="E19" s="67">
        <v>77</v>
      </c>
      <c r="F19" s="18">
        <v>81</v>
      </c>
      <c r="G19" s="18">
        <v>80</v>
      </c>
      <c r="H19" s="21"/>
      <c r="I19" s="21"/>
      <c r="J19" s="21"/>
      <c r="K19" s="21"/>
      <c r="L19" s="21">
        <f t="shared" si="0"/>
        <v>238</v>
      </c>
      <c r="M19" s="92">
        <v>13</v>
      </c>
      <c r="N19" s="61" t="s">
        <v>96</v>
      </c>
      <c r="O19" s="83">
        <v>71</v>
      </c>
      <c r="P19" s="82">
        <v>76</v>
      </c>
      <c r="Q19" s="82">
        <v>70</v>
      </c>
      <c r="R19" s="82"/>
      <c r="S19" s="82"/>
      <c r="T19" s="82"/>
      <c r="U19" s="82">
        <v>217</v>
      </c>
    </row>
    <row r="20" spans="1:21" ht="16.2" thickBot="1" x14ac:dyDescent="0.35">
      <c r="A20" s="17">
        <v>15</v>
      </c>
      <c r="B20" s="47" t="s">
        <v>42</v>
      </c>
      <c r="C20" s="47" t="s">
        <v>8</v>
      </c>
      <c r="D20" s="52" t="s">
        <v>105</v>
      </c>
      <c r="E20" s="67">
        <v>72</v>
      </c>
      <c r="F20" s="18">
        <v>80</v>
      </c>
      <c r="G20" s="19">
        <v>83</v>
      </c>
      <c r="H20" s="19"/>
      <c r="I20" s="19"/>
      <c r="J20" s="19"/>
      <c r="K20" s="19"/>
      <c r="L20" s="20">
        <f t="shared" si="0"/>
        <v>235</v>
      </c>
      <c r="M20" s="92">
        <v>14</v>
      </c>
      <c r="N20" s="83" t="s">
        <v>16</v>
      </c>
      <c r="O20" s="83">
        <v>99</v>
      </c>
      <c r="P20" s="82">
        <v>99</v>
      </c>
      <c r="Q20" s="82">
        <v>0</v>
      </c>
      <c r="R20" s="82"/>
      <c r="S20" s="82"/>
      <c r="T20" s="82"/>
      <c r="U20" s="82">
        <v>198</v>
      </c>
    </row>
    <row r="21" spans="1:21" ht="16.2" thickBot="1" x14ac:dyDescent="0.35">
      <c r="A21" s="17">
        <v>16</v>
      </c>
      <c r="B21" s="47" t="s">
        <v>68</v>
      </c>
      <c r="C21" s="47" t="s">
        <v>8</v>
      </c>
      <c r="D21" s="52" t="s">
        <v>106</v>
      </c>
      <c r="E21" s="67">
        <v>74</v>
      </c>
      <c r="F21" s="21">
        <v>78</v>
      </c>
      <c r="G21" s="18">
        <v>79</v>
      </c>
      <c r="H21" s="18"/>
      <c r="I21" s="18"/>
      <c r="J21" s="18"/>
      <c r="K21" s="18"/>
      <c r="L21" s="18">
        <f t="shared" si="0"/>
        <v>231</v>
      </c>
      <c r="M21" s="92">
        <v>15</v>
      </c>
      <c r="N21" s="61" t="s">
        <v>39</v>
      </c>
      <c r="O21" s="83">
        <v>0</v>
      </c>
      <c r="P21" s="76">
        <v>96</v>
      </c>
      <c r="Q21" s="76">
        <v>96</v>
      </c>
      <c r="R21" s="76"/>
      <c r="S21" s="76"/>
      <c r="T21" s="76"/>
      <c r="U21" s="76">
        <v>192</v>
      </c>
    </row>
    <row r="22" spans="1:21" ht="16.2" thickBot="1" x14ac:dyDescent="0.35">
      <c r="A22" s="17">
        <v>17</v>
      </c>
      <c r="B22" s="47" t="s">
        <v>86</v>
      </c>
      <c r="C22" s="47" t="s">
        <v>10</v>
      </c>
      <c r="D22" s="52" t="s">
        <v>103</v>
      </c>
      <c r="E22" s="67">
        <v>53</v>
      </c>
      <c r="F22" s="18">
        <v>83</v>
      </c>
      <c r="G22" s="18">
        <v>90</v>
      </c>
      <c r="H22" s="21"/>
      <c r="I22" s="21"/>
      <c r="J22" s="21"/>
      <c r="K22" s="21"/>
      <c r="L22" s="21">
        <f t="shared" si="0"/>
        <v>226</v>
      </c>
      <c r="M22" s="92">
        <v>16</v>
      </c>
      <c r="N22" s="83" t="s">
        <v>100</v>
      </c>
      <c r="O22" s="83">
        <v>52</v>
      </c>
      <c r="P22" s="82">
        <v>63</v>
      </c>
      <c r="Q22" s="82">
        <v>69</v>
      </c>
      <c r="R22" s="82"/>
      <c r="S22" s="82"/>
      <c r="T22" s="82"/>
      <c r="U22" s="82">
        <v>184</v>
      </c>
    </row>
    <row r="23" spans="1:21" ht="16.2" thickBot="1" x14ac:dyDescent="0.35">
      <c r="A23" s="17">
        <v>18</v>
      </c>
      <c r="B23" s="47" t="s">
        <v>70</v>
      </c>
      <c r="C23" s="47" t="s">
        <v>96</v>
      </c>
      <c r="D23" s="52" t="s">
        <v>105</v>
      </c>
      <c r="E23" s="67">
        <v>71</v>
      </c>
      <c r="F23" s="18">
        <v>76</v>
      </c>
      <c r="G23" s="21">
        <v>70</v>
      </c>
      <c r="H23" s="18"/>
      <c r="I23" s="18"/>
      <c r="J23" s="18"/>
      <c r="K23" s="18"/>
      <c r="L23" s="18">
        <f t="shared" si="0"/>
        <v>217</v>
      </c>
      <c r="M23" s="92">
        <v>17</v>
      </c>
      <c r="N23" s="61" t="s">
        <v>38</v>
      </c>
      <c r="O23" s="61">
        <v>94</v>
      </c>
      <c r="P23" s="76">
        <v>0</v>
      </c>
      <c r="Q23" s="76">
        <v>88</v>
      </c>
      <c r="R23" s="76"/>
      <c r="S23" s="76"/>
      <c r="T23" s="76"/>
      <c r="U23" s="76">
        <v>182</v>
      </c>
    </row>
    <row r="24" spans="1:21" ht="16.2" thickBot="1" x14ac:dyDescent="0.35">
      <c r="A24" s="17">
        <v>19</v>
      </c>
      <c r="B24" s="47" t="s">
        <v>72</v>
      </c>
      <c r="C24" s="47" t="s">
        <v>94</v>
      </c>
      <c r="D24" s="52" t="s">
        <v>104</v>
      </c>
      <c r="E24" s="67">
        <v>68</v>
      </c>
      <c r="F24" s="19">
        <v>72</v>
      </c>
      <c r="G24" s="18">
        <v>72</v>
      </c>
      <c r="H24" s="18"/>
      <c r="I24" s="18"/>
      <c r="J24" s="18"/>
      <c r="K24" s="18"/>
      <c r="L24" s="18">
        <f t="shared" si="0"/>
        <v>212</v>
      </c>
      <c r="M24" s="92">
        <v>18</v>
      </c>
      <c r="N24" s="61" t="s">
        <v>93</v>
      </c>
      <c r="O24" s="83">
        <v>176</v>
      </c>
      <c r="P24" s="76">
        <v>90</v>
      </c>
      <c r="Q24" s="76">
        <v>0</v>
      </c>
      <c r="R24" s="76"/>
      <c r="S24" s="76"/>
      <c r="T24" s="76"/>
      <c r="U24" s="76">
        <v>166</v>
      </c>
    </row>
    <row r="25" spans="1:21" ht="16.2" thickBot="1" x14ac:dyDescent="0.35">
      <c r="A25" s="17">
        <v>20</v>
      </c>
      <c r="B25" s="47" t="s">
        <v>74</v>
      </c>
      <c r="C25" s="47" t="s">
        <v>37</v>
      </c>
      <c r="D25" s="52" t="s">
        <v>107</v>
      </c>
      <c r="E25" s="67">
        <v>66</v>
      </c>
      <c r="F25" s="18">
        <v>73</v>
      </c>
      <c r="G25" s="18">
        <v>71</v>
      </c>
      <c r="H25" s="18"/>
      <c r="I25" s="18"/>
      <c r="J25" s="18"/>
      <c r="K25" s="18"/>
      <c r="L25" s="18">
        <f t="shared" si="0"/>
        <v>210</v>
      </c>
      <c r="M25" s="92">
        <v>19</v>
      </c>
      <c r="N25" s="61" t="s">
        <v>99</v>
      </c>
      <c r="O25" s="61">
        <v>56</v>
      </c>
      <c r="P25" s="76">
        <v>0</v>
      </c>
      <c r="Q25" s="76">
        <v>66</v>
      </c>
      <c r="R25" s="76"/>
      <c r="S25" s="76"/>
      <c r="T25" s="76"/>
      <c r="U25" s="76">
        <v>122</v>
      </c>
    </row>
    <row r="26" spans="1:21" ht="16.2" thickBot="1" x14ac:dyDescent="0.35">
      <c r="A26" s="17">
        <v>21</v>
      </c>
      <c r="B26" s="47" t="s">
        <v>71</v>
      </c>
      <c r="C26" s="47" t="s">
        <v>10</v>
      </c>
      <c r="D26" s="52" t="s">
        <v>107</v>
      </c>
      <c r="E26" s="67">
        <v>69</v>
      </c>
      <c r="F26" s="18">
        <v>70</v>
      </c>
      <c r="G26" s="19">
        <v>68</v>
      </c>
      <c r="H26" s="18"/>
      <c r="I26" s="18"/>
      <c r="J26" s="18"/>
      <c r="K26" s="18"/>
      <c r="L26" s="18">
        <f t="shared" si="0"/>
        <v>207</v>
      </c>
      <c r="M26" s="92">
        <v>20</v>
      </c>
      <c r="N26" s="61" t="s">
        <v>13</v>
      </c>
      <c r="O26" s="61">
        <v>0</v>
      </c>
      <c r="P26" s="82">
        <v>95</v>
      </c>
      <c r="Q26" s="82">
        <v>0</v>
      </c>
      <c r="R26" s="82"/>
      <c r="S26" s="82"/>
      <c r="T26" s="82"/>
      <c r="U26" s="82">
        <v>95</v>
      </c>
    </row>
    <row r="27" spans="1:21" ht="16.2" thickBot="1" x14ac:dyDescent="0.35">
      <c r="A27" s="17">
        <v>22</v>
      </c>
      <c r="B27" s="44" t="s">
        <v>30</v>
      </c>
      <c r="C27" s="44" t="s">
        <v>9</v>
      </c>
      <c r="D27" s="49" t="s">
        <v>102</v>
      </c>
      <c r="E27" s="65">
        <v>100</v>
      </c>
      <c r="F27" s="21">
        <v>100</v>
      </c>
      <c r="G27" s="21">
        <v>0</v>
      </c>
      <c r="H27" s="18"/>
      <c r="I27" s="18"/>
      <c r="J27" s="18"/>
      <c r="K27" s="18"/>
      <c r="L27" s="18">
        <f t="shared" si="0"/>
        <v>200</v>
      </c>
      <c r="M27" s="92">
        <v>21</v>
      </c>
      <c r="N27" s="61" t="s">
        <v>95</v>
      </c>
      <c r="O27" s="61">
        <v>76</v>
      </c>
      <c r="P27" s="76">
        <v>0</v>
      </c>
      <c r="Q27" s="76">
        <v>0</v>
      </c>
      <c r="R27" s="76"/>
      <c r="S27" s="76"/>
      <c r="T27" s="76"/>
      <c r="U27" s="76">
        <v>76</v>
      </c>
    </row>
    <row r="28" spans="1:21" ht="16.2" thickBot="1" x14ac:dyDescent="0.35">
      <c r="A28" s="17">
        <v>23</v>
      </c>
      <c r="B28" s="44" t="s">
        <v>45</v>
      </c>
      <c r="C28" s="44" t="s">
        <v>16</v>
      </c>
      <c r="D28" s="49" t="s">
        <v>103</v>
      </c>
      <c r="E28" s="65">
        <v>99</v>
      </c>
      <c r="F28" s="18">
        <v>99</v>
      </c>
      <c r="G28" s="21">
        <v>0</v>
      </c>
      <c r="H28" s="21"/>
      <c r="I28" s="21"/>
      <c r="J28" s="21"/>
      <c r="K28" s="21"/>
      <c r="L28" s="21">
        <f t="shared" si="0"/>
        <v>198</v>
      </c>
      <c r="M28" s="92">
        <v>22</v>
      </c>
      <c r="N28" s="61" t="s">
        <v>97</v>
      </c>
      <c r="O28" s="61">
        <v>67</v>
      </c>
      <c r="P28" s="82">
        <v>0</v>
      </c>
      <c r="Q28" s="82">
        <v>0</v>
      </c>
      <c r="R28" s="82"/>
      <c r="S28" s="82"/>
      <c r="T28" s="82"/>
      <c r="U28" s="82">
        <v>67</v>
      </c>
    </row>
    <row r="29" spans="1:21" ht="16.2" thickBot="1" x14ac:dyDescent="0.35">
      <c r="A29" s="17">
        <v>24</v>
      </c>
      <c r="B29" s="44" t="s">
        <v>127</v>
      </c>
      <c r="C29" s="44" t="s">
        <v>39</v>
      </c>
      <c r="D29" s="49" t="s">
        <v>103</v>
      </c>
      <c r="E29" s="84"/>
      <c r="F29" s="85">
        <v>96</v>
      </c>
      <c r="G29" s="19">
        <v>96</v>
      </c>
      <c r="H29" s="19"/>
      <c r="I29" s="19"/>
      <c r="J29" s="19"/>
      <c r="K29" s="19"/>
      <c r="L29" s="20">
        <f t="shared" si="0"/>
        <v>192</v>
      </c>
      <c r="M29" s="92">
        <v>23</v>
      </c>
      <c r="N29" s="61" t="s">
        <v>140</v>
      </c>
      <c r="O29" s="61">
        <v>0</v>
      </c>
      <c r="P29" s="82">
        <v>0</v>
      </c>
      <c r="Q29" s="82">
        <v>63</v>
      </c>
      <c r="R29" s="82"/>
      <c r="S29" s="82"/>
      <c r="T29" s="82"/>
      <c r="U29" s="82">
        <v>63</v>
      </c>
    </row>
    <row r="30" spans="1:21" ht="16.2" thickBot="1" x14ac:dyDescent="0.35">
      <c r="A30" s="17">
        <v>25</v>
      </c>
      <c r="B30" s="47" t="s">
        <v>77</v>
      </c>
      <c r="C30" s="47" t="s">
        <v>8</v>
      </c>
      <c r="D30" s="52" t="s">
        <v>107</v>
      </c>
      <c r="E30" s="67">
        <v>63</v>
      </c>
      <c r="F30" s="19">
        <v>62</v>
      </c>
      <c r="G30" s="18">
        <v>65</v>
      </c>
      <c r="H30" s="21"/>
      <c r="I30" s="21"/>
      <c r="J30" s="21"/>
      <c r="K30" s="21"/>
      <c r="L30" s="116">
        <f t="shared" si="0"/>
        <v>190</v>
      </c>
      <c r="M30" s="83">
        <v>24</v>
      </c>
      <c r="N30" s="61" t="s">
        <v>145</v>
      </c>
      <c r="O30" s="61">
        <v>0</v>
      </c>
      <c r="P30" s="82">
        <v>0</v>
      </c>
      <c r="Q30" s="82">
        <v>58</v>
      </c>
      <c r="R30" s="82"/>
      <c r="S30" s="82"/>
      <c r="T30" s="82"/>
      <c r="U30" s="82">
        <v>58</v>
      </c>
    </row>
    <row r="31" spans="1:21" ht="16.2" thickBot="1" x14ac:dyDescent="0.35">
      <c r="A31" s="17">
        <v>26</v>
      </c>
      <c r="B31" s="47" t="s">
        <v>78</v>
      </c>
      <c r="C31" s="47" t="s">
        <v>37</v>
      </c>
      <c r="D31" s="52" t="s">
        <v>107</v>
      </c>
      <c r="E31" s="67">
        <v>62</v>
      </c>
      <c r="F31" s="18">
        <v>66</v>
      </c>
      <c r="G31" s="21">
        <v>60</v>
      </c>
      <c r="H31" s="18"/>
      <c r="I31" s="18"/>
      <c r="J31" s="18"/>
      <c r="K31" s="18"/>
      <c r="L31" s="117">
        <f t="shared" si="0"/>
        <v>188</v>
      </c>
      <c r="M31" s="83">
        <v>25</v>
      </c>
      <c r="N31" s="83" t="s">
        <v>101</v>
      </c>
      <c r="O31" s="83">
        <v>51</v>
      </c>
      <c r="P31" s="82">
        <v>0</v>
      </c>
      <c r="Q31" s="82">
        <v>0</v>
      </c>
      <c r="R31" s="82"/>
      <c r="S31" s="82"/>
      <c r="T31" s="82"/>
      <c r="U31" s="82">
        <v>51</v>
      </c>
    </row>
    <row r="32" spans="1:21" ht="16.2" thickBot="1" x14ac:dyDescent="0.35">
      <c r="A32" s="17">
        <v>27</v>
      </c>
      <c r="B32" s="47" t="s">
        <v>79</v>
      </c>
      <c r="C32" s="47" t="s">
        <v>92</v>
      </c>
      <c r="D32" s="52" t="s">
        <v>106</v>
      </c>
      <c r="E32" s="67">
        <v>60</v>
      </c>
      <c r="F32" s="21">
        <v>64</v>
      </c>
      <c r="G32" s="18">
        <v>64</v>
      </c>
      <c r="H32" s="18"/>
      <c r="I32" s="18"/>
      <c r="J32" s="18"/>
      <c r="K32" s="18"/>
      <c r="L32" s="18">
        <f t="shared" si="0"/>
        <v>188</v>
      </c>
      <c r="M32" s="101"/>
      <c r="N32" s="28"/>
      <c r="O32" s="29"/>
      <c r="P32" s="30"/>
      <c r="Q32" s="30"/>
      <c r="R32" s="31"/>
      <c r="S32" s="31"/>
      <c r="T32" s="31"/>
      <c r="U32" s="30"/>
    </row>
    <row r="33" spans="1:12" ht="16.2" thickBot="1" x14ac:dyDescent="0.35">
      <c r="A33" s="17">
        <v>28</v>
      </c>
      <c r="B33" s="47" t="s">
        <v>84</v>
      </c>
      <c r="C33" s="47" t="s">
        <v>91</v>
      </c>
      <c r="D33" s="52" t="s">
        <v>104</v>
      </c>
      <c r="E33" s="67">
        <v>55</v>
      </c>
      <c r="F33" s="18">
        <v>69</v>
      </c>
      <c r="G33" s="18">
        <v>62</v>
      </c>
      <c r="H33" s="18"/>
      <c r="I33" s="18"/>
      <c r="J33" s="18"/>
      <c r="K33" s="18"/>
      <c r="L33" s="18">
        <f t="shared" si="0"/>
        <v>186</v>
      </c>
    </row>
    <row r="34" spans="1:12" ht="16.2" thickBot="1" x14ac:dyDescent="0.35">
      <c r="A34" s="17">
        <v>29</v>
      </c>
      <c r="B34" s="47" t="s">
        <v>87</v>
      </c>
      <c r="C34" s="47" t="s">
        <v>100</v>
      </c>
      <c r="D34" s="52" t="s">
        <v>105</v>
      </c>
      <c r="E34" s="67">
        <v>52</v>
      </c>
      <c r="F34" s="18">
        <v>63</v>
      </c>
      <c r="G34" s="18">
        <v>69</v>
      </c>
      <c r="H34" s="18"/>
      <c r="I34" s="18"/>
      <c r="J34" s="18"/>
      <c r="K34" s="18"/>
      <c r="L34" s="18">
        <f t="shared" si="0"/>
        <v>184</v>
      </c>
    </row>
    <row r="35" spans="1:12" ht="16.2" thickBot="1" x14ac:dyDescent="0.35">
      <c r="A35" s="17">
        <v>30</v>
      </c>
      <c r="B35" s="47" t="s">
        <v>85</v>
      </c>
      <c r="C35" s="47" t="s">
        <v>91</v>
      </c>
      <c r="D35" s="52" t="s">
        <v>106</v>
      </c>
      <c r="E35" s="67">
        <v>54</v>
      </c>
      <c r="F35" s="18">
        <v>68</v>
      </c>
      <c r="G35" s="18">
        <v>61</v>
      </c>
      <c r="H35" s="21"/>
      <c r="I35" s="21"/>
      <c r="J35" s="21"/>
      <c r="K35" s="21"/>
      <c r="L35" s="21">
        <f t="shared" si="0"/>
        <v>183</v>
      </c>
    </row>
    <row r="36" spans="1:12" ht="16.2" thickBot="1" x14ac:dyDescent="0.35">
      <c r="A36" s="17">
        <v>31</v>
      </c>
      <c r="B36" s="44" t="s">
        <v>55</v>
      </c>
      <c r="C36" s="44" t="s">
        <v>37</v>
      </c>
      <c r="D36" s="49" t="s">
        <v>104</v>
      </c>
      <c r="E36" s="65">
        <v>88</v>
      </c>
      <c r="F36" s="18"/>
      <c r="G36" s="18">
        <v>95</v>
      </c>
      <c r="H36" s="18"/>
      <c r="I36" s="18"/>
      <c r="J36" s="18"/>
      <c r="K36" s="18"/>
      <c r="L36" s="18">
        <f t="shared" si="0"/>
        <v>183</v>
      </c>
    </row>
    <row r="37" spans="1:12" ht="16.2" thickBot="1" x14ac:dyDescent="0.35">
      <c r="A37" s="17">
        <v>32</v>
      </c>
      <c r="B37" s="44" t="s">
        <v>51</v>
      </c>
      <c r="C37" s="44" t="s">
        <v>91</v>
      </c>
      <c r="D37" s="49" t="s">
        <v>103</v>
      </c>
      <c r="E37" s="65">
        <v>92</v>
      </c>
      <c r="F37" s="18"/>
      <c r="G37" s="18">
        <v>88</v>
      </c>
      <c r="H37" s="18"/>
      <c r="I37" s="18"/>
      <c r="J37" s="18"/>
      <c r="K37" s="18"/>
      <c r="L37" s="18">
        <f t="shared" si="0"/>
        <v>180</v>
      </c>
    </row>
    <row r="38" spans="1:12" ht="16.2" thickBot="1" x14ac:dyDescent="0.35">
      <c r="A38" s="17">
        <v>33</v>
      </c>
      <c r="B38" s="44" t="s">
        <v>56</v>
      </c>
      <c r="C38" s="44" t="s">
        <v>93</v>
      </c>
      <c r="D38" s="49" t="s">
        <v>105</v>
      </c>
      <c r="E38" s="65">
        <v>86</v>
      </c>
      <c r="F38" s="21">
        <v>90</v>
      </c>
      <c r="G38" s="18"/>
      <c r="H38" s="18"/>
      <c r="I38" s="18"/>
      <c r="J38" s="18"/>
      <c r="K38" s="18"/>
      <c r="L38" s="18">
        <f t="shared" ref="L38:L69" si="1">SUM(E38:I38)-J38-K38</f>
        <v>176</v>
      </c>
    </row>
    <row r="39" spans="1:12" ht="16.2" thickBot="1" x14ac:dyDescent="0.35">
      <c r="A39" s="17">
        <v>34</v>
      </c>
      <c r="B39" s="46" t="s">
        <v>59</v>
      </c>
      <c r="C39" s="46" t="s">
        <v>10</v>
      </c>
      <c r="D39" s="51" t="s">
        <v>106</v>
      </c>
      <c r="E39" s="66">
        <v>83</v>
      </c>
      <c r="F39" s="18">
        <v>86</v>
      </c>
      <c r="G39" s="18"/>
      <c r="H39" s="18"/>
      <c r="I39" s="18"/>
      <c r="J39" s="18"/>
      <c r="K39" s="18"/>
      <c r="L39" s="18">
        <f t="shared" si="1"/>
        <v>169</v>
      </c>
    </row>
    <row r="40" spans="1:12" ht="16.2" thickBot="1" x14ac:dyDescent="0.35">
      <c r="A40" s="17">
        <v>35</v>
      </c>
      <c r="B40" s="46" t="s">
        <v>61</v>
      </c>
      <c r="C40" s="46" t="s">
        <v>94</v>
      </c>
      <c r="D40" s="51" t="s">
        <v>105</v>
      </c>
      <c r="E40" s="66">
        <v>81</v>
      </c>
      <c r="F40" s="18"/>
      <c r="G40" s="18">
        <v>75</v>
      </c>
      <c r="H40" s="18"/>
      <c r="I40" s="18"/>
      <c r="J40" s="18"/>
      <c r="K40" s="18"/>
      <c r="L40" s="18">
        <f t="shared" si="1"/>
        <v>156</v>
      </c>
    </row>
    <row r="41" spans="1:12" ht="16.2" thickBot="1" x14ac:dyDescent="0.35">
      <c r="A41" s="17">
        <v>36</v>
      </c>
      <c r="B41" s="47" t="s">
        <v>69</v>
      </c>
      <c r="C41" s="47" t="s">
        <v>41</v>
      </c>
      <c r="D41" s="52" t="s">
        <v>104</v>
      </c>
      <c r="E41" s="67">
        <v>73</v>
      </c>
      <c r="F41" s="18">
        <v>75</v>
      </c>
      <c r="G41" s="18"/>
      <c r="H41" s="18"/>
      <c r="I41" s="18"/>
      <c r="J41" s="18"/>
      <c r="K41" s="18"/>
      <c r="L41" s="18">
        <f t="shared" si="1"/>
        <v>148</v>
      </c>
    </row>
    <row r="42" spans="1:12" ht="16.2" thickBot="1" x14ac:dyDescent="0.35">
      <c r="A42" s="17">
        <v>37</v>
      </c>
      <c r="B42" s="44" t="s">
        <v>34</v>
      </c>
      <c r="C42" s="44" t="s">
        <v>10</v>
      </c>
      <c r="D42" s="49" t="s">
        <v>103</v>
      </c>
      <c r="E42" s="84"/>
      <c r="F42" s="85">
        <v>74</v>
      </c>
      <c r="G42" s="18">
        <v>74</v>
      </c>
      <c r="H42" s="18"/>
      <c r="I42" s="18"/>
      <c r="J42" s="18"/>
      <c r="K42" s="18"/>
      <c r="L42" s="18">
        <f t="shared" si="1"/>
        <v>148</v>
      </c>
    </row>
    <row r="43" spans="1:12" ht="16.2" thickBot="1" x14ac:dyDescent="0.35">
      <c r="A43" s="17">
        <v>38</v>
      </c>
      <c r="B43" s="47" t="s">
        <v>75</v>
      </c>
      <c r="C43" s="47" t="s">
        <v>94</v>
      </c>
      <c r="D43" s="52" t="s">
        <v>108</v>
      </c>
      <c r="E43" s="67">
        <v>65</v>
      </c>
      <c r="F43" s="18"/>
      <c r="G43" s="18">
        <v>73</v>
      </c>
      <c r="H43" s="18"/>
      <c r="I43" s="18"/>
      <c r="J43" s="18"/>
      <c r="K43" s="18"/>
      <c r="L43" s="18">
        <f t="shared" si="1"/>
        <v>138</v>
      </c>
    </row>
    <row r="44" spans="1:12" ht="16.2" thickBot="1" x14ac:dyDescent="0.35">
      <c r="A44" s="17">
        <v>39</v>
      </c>
      <c r="B44" s="47" t="s">
        <v>76</v>
      </c>
      <c r="C44" s="47" t="s">
        <v>8</v>
      </c>
      <c r="D44" s="52" t="s">
        <v>104</v>
      </c>
      <c r="E44" s="67">
        <v>64</v>
      </c>
      <c r="F44" s="18"/>
      <c r="G44" s="18">
        <v>67</v>
      </c>
      <c r="H44" s="18"/>
      <c r="I44" s="18"/>
      <c r="J44" s="18"/>
      <c r="K44" s="18"/>
      <c r="L44" s="18">
        <f t="shared" si="1"/>
        <v>131</v>
      </c>
    </row>
    <row r="45" spans="1:12" ht="16.2" thickBot="1" x14ac:dyDescent="0.35">
      <c r="A45" s="17">
        <v>40</v>
      </c>
      <c r="B45" s="47" t="s">
        <v>81</v>
      </c>
      <c r="C45" s="47" t="s">
        <v>94</v>
      </c>
      <c r="D45" s="52" t="s">
        <v>106</v>
      </c>
      <c r="E45" s="67">
        <v>58</v>
      </c>
      <c r="F45" s="18">
        <v>65</v>
      </c>
      <c r="G45" s="18"/>
      <c r="H45" s="18"/>
      <c r="I45" s="18"/>
      <c r="J45" s="18"/>
      <c r="K45" s="18"/>
      <c r="L45" s="18">
        <f t="shared" si="1"/>
        <v>123</v>
      </c>
    </row>
    <row r="46" spans="1:12" ht="16.2" thickBot="1" x14ac:dyDescent="0.35">
      <c r="A46" s="17">
        <v>41</v>
      </c>
      <c r="B46" s="44" t="s">
        <v>133</v>
      </c>
      <c r="C46" s="44" t="s">
        <v>92</v>
      </c>
      <c r="D46" s="49" t="s">
        <v>104</v>
      </c>
      <c r="E46" s="84"/>
      <c r="F46" s="85"/>
      <c r="G46" s="18">
        <v>99</v>
      </c>
      <c r="H46" s="18"/>
      <c r="I46" s="18"/>
      <c r="J46" s="18"/>
      <c r="K46" s="18"/>
      <c r="L46" s="18">
        <f t="shared" si="1"/>
        <v>99</v>
      </c>
    </row>
    <row r="47" spans="1:12" ht="16.2" thickBot="1" x14ac:dyDescent="0.35">
      <c r="A47" s="17">
        <v>42</v>
      </c>
      <c r="B47" s="44" t="s">
        <v>128</v>
      </c>
      <c r="C47" s="44" t="s">
        <v>13</v>
      </c>
      <c r="D47" s="49" t="s">
        <v>102</v>
      </c>
      <c r="E47" s="84"/>
      <c r="F47" s="85">
        <v>95</v>
      </c>
      <c r="G47" s="18"/>
      <c r="H47" s="18"/>
      <c r="I47" s="18"/>
      <c r="J47" s="18"/>
      <c r="K47" s="18"/>
      <c r="L47" s="18">
        <f t="shared" si="1"/>
        <v>95</v>
      </c>
    </row>
    <row r="48" spans="1:12" ht="16.2" thickBot="1" x14ac:dyDescent="0.35">
      <c r="A48" s="17">
        <v>43</v>
      </c>
      <c r="B48" s="44" t="s">
        <v>32</v>
      </c>
      <c r="C48" s="44" t="s">
        <v>38</v>
      </c>
      <c r="D48" s="49" t="s">
        <v>105</v>
      </c>
      <c r="E48" s="65">
        <v>94</v>
      </c>
      <c r="F48" s="18"/>
      <c r="G48" s="18"/>
      <c r="H48" s="18"/>
      <c r="I48" s="18"/>
      <c r="J48" s="18"/>
      <c r="K48" s="18"/>
      <c r="L48" s="18">
        <f t="shared" si="1"/>
        <v>94</v>
      </c>
    </row>
    <row r="49" spans="1:12" ht="16.2" thickBot="1" x14ac:dyDescent="0.35">
      <c r="A49" s="17">
        <v>44</v>
      </c>
      <c r="B49" s="44" t="s">
        <v>53</v>
      </c>
      <c r="C49" s="44" t="s">
        <v>93</v>
      </c>
      <c r="D49" s="49" t="s">
        <v>104</v>
      </c>
      <c r="E49" s="65">
        <v>90</v>
      </c>
      <c r="F49" s="18"/>
      <c r="G49" s="18"/>
      <c r="H49" s="21"/>
      <c r="I49" s="21"/>
      <c r="J49" s="21"/>
      <c r="K49" s="21"/>
      <c r="L49" s="21">
        <f t="shared" si="1"/>
        <v>90</v>
      </c>
    </row>
    <row r="50" spans="1:12" ht="16.2" thickBot="1" x14ac:dyDescent="0.35">
      <c r="A50" s="17">
        <v>45</v>
      </c>
      <c r="B50" s="46" t="s">
        <v>60</v>
      </c>
      <c r="C50" s="46" t="s">
        <v>92</v>
      </c>
      <c r="D50" s="51" t="s">
        <v>105</v>
      </c>
      <c r="E50" s="66">
        <v>82</v>
      </c>
      <c r="F50" s="18"/>
      <c r="G50" s="18"/>
      <c r="H50" s="18"/>
      <c r="I50" s="18"/>
      <c r="J50" s="18"/>
      <c r="K50" s="18"/>
      <c r="L50" s="18">
        <f t="shared" si="1"/>
        <v>82</v>
      </c>
    </row>
    <row r="51" spans="1:12" ht="16.2" thickBot="1" x14ac:dyDescent="0.35">
      <c r="A51" s="17">
        <v>46</v>
      </c>
      <c r="B51" s="44" t="s">
        <v>134</v>
      </c>
      <c r="C51" s="44" t="s">
        <v>41</v>
      </c>
      <c r="D51" s="49" t="s">
        <v>104</v>
      </c>
      <c r="E51" s="84"/>
      <c r="F51" s="85"/>
      <c r="G51" s="18">
        <v>81</v>
      </c>
      <c r="H51" s="18"/>
      <c r="I51" s="18"/>
      <c r="J51" s="18"/>
      <c r="K51" s="18"/>
      <c r="L51" s="18">
        <f t="shared" si="1"/>
        <v>81</v>
      </c>
    </row>
    <row r="52" spans="1:12" ht="16.2" thickBot="1" x14ac:dyDescent="0.35">
      <c r="A52" s="17">
        <v>47</v>
      </c>
      <c r="B52" s="44" t="s">
        <v>135</v>
      </c>
      <c r="C52" s="44" t="s">
        <v>90</v>
      </c>
      <c r="D52" s="49" t="s">
        <v>102</v>
      </c>
      <c r="E52" s="84"/>
      <c r="F52" s="85"/>
      <c r="G52" s="18">
        <v>78</v>
      </c>
      <c r="H52" s="18"/>
      <c r="I52" s="18"/>
      <c r="J52" s="18"/>
      <c r="K52" s="18"/>
      <c r="L52" s="18">
        <f t="shared" si="1"/>
        <v>78</v>
      </c>
    </row>
    <row r="53" spans="1:12" ht="16.2" thickBot="1" x14ac:dyDescent="0.35">
      <c r="A53" s="17">
        <v>48</v>
      </c>
      <c r="B53" s="44" t="s">
        <v>129</v>
      </c>
      <c r="C53" s="44" t="s">
        <v>37</v>
      </c>
      <c r="D53" s="49" t="s">
        <v>105</v>
      </c>
      <c r="E53" s="84"/>
      <c r="F53" s="85">
        <v>77</v>
      </c>
      <c r="G53" s="19"/>
      <c r="H53" s="19"/>
      <c r="I53" s="19"/>
      <c r="J53" s="19"/>
      <c r="K53" s="19"/>
      <c r="L53" s="20">
        <f t="shared" si="1"/>
        <v>77</v>
      </c>
    </row>
    <row r="54" spans="1:12" ht="16.2" thickBot="1" x14ac:dyDescent="0.35">
      <c r="A54" s="17">
        <v>49</v>
      </c>
      <c r="B54" s="44" t="s">
        <v>136</v>
      </c>
      <c r="C54" s="44" t="s">
        <v>90</v>
      </c>
      <c r="D54" s="49" t="s">
        <v>102</v>
      </c>
      <c r="E54" s="84"/>
      <c r="F54" s="85"/>
      <c r="G54" s="18">
        <v>77</v>
      </c>
      <c r="H54" s="18"/>
      <c r="I54" s="18"/>
      <c r="J54" s="18"/>
      <c r="K54" s="18"/>
      <c r="L54" s="18">
        <f t="shared" si="1"/>
        <v>77</v>
      </c>
    </row>
    <row r="55" spans="1:12" ht="16.2" thickBot="1" x14ac:dyDescent="0.35">
      <c r="A55" s="17">
        <v>50</v>
      </c>
      <c r="B55" s="47" t="s">
        <v>66</v>
      </c>
      <c r="C55" s="47" t="s">
        <v>95</v>
      </c>
      <c r="D55" s="52" t="s">
        <v>102</v>
      </c>
      <c r="E55" s="67">
        <v>76</v>
      </c>
      <c r="F55" s="18"/>
      <c r="G55" s="18"/>
      <c r="H55" s="18"/>
      <c r="I55" s="18"/>
      <c r="J55" s="18"/>
      <c r="K55" s="18"/>
      <c r="L55" s="18">
        <f t="shared" si="1"/>
        <v>76</v>
      </c>
    </row>
    <row r="56" spans="1:12" ht="16.2" thickBot="1" x14ac:dyDescent="0.35">
      <c r="A56" s="17">
        <v>51</v>
      </c>
      <c r="B56" s="16" t="s">
        <v>137</v>
      </c>
      <c r="C56" s="16" t="s">
        <v>90</v>
      </c>
      <c r="D56" s="23" t="s">
        <v>102</v>
      </c>
      <c r="E56" s="85"/>
      <c r="F56" s="85"/>
      <c r="G56" s="18">
        <v>76</v>
      </c>
      <c r="H56" s="18"/>
      <c r="I56" s="18"/>
      <c r="J56" s="18"/>
      <c r="K56" s="18"/>
      <c r="L56" s="18">
        <f t="shared" si="1"/>
        <v>76</v>
      </c>
    </row>
    <row r="57" spans="1:12" ht="16.2" thickBot="1" x14ac:dyDescent="0.35">
      <c r="A57" s="17">
        <v>52</v>
      </c>
      <c r="B57" s="47" t="s">
        <v>67</v>
      </c>
      <c r="C57" s="47" t="s">
        <v>92</v>
      </c>
      <c r="D57" s="52" t="s">
        <v>104</v>
      </c>
      <c r="E57" s="67">
        <v>75</v>
      </c>
      <c r="F57" s="107"/>
      <c r="G57" s="21"/>
      <c r="H57" s="18"/>
      <c r="I57" s="18"/>
      <c r="J57" s="18"/>
      <c r="K57" s="18"/>
      <c r="L57" s="18">
        <f t="shared" si="1"/>
        <v>75</v>
      </c>
    </row>
    <row r="58" spans="1:12" ht="16.2" thickBot="1" x14ac:dyDescent="0.35">
      <c r="A58" s="17">
        <v>53</v>
      </c>
      <c r="B58" s="44" t="s">
        <v>130</v>
      </c>
      <c r="C58" s="44" t="s">
        <v>92</v>
      </c>
      <c r="D58" s="49" t="s">
        <v>105</v>
      </c>
      <c r="E58" s="84"/>
      <c r="F58" s="84">
        <v>71</v>
      </c>
      <c r="G58" s="19"/>
      <c r="H58" s="19"/>
      <c r="I58" s="19"/>
      <c r="J58" s="19"/>
      <c r="K58" s="19"/>
      <c r="L58" s="20">
        <f t="shared" si="1"/>
        <v>71</v>
      </c>
    </row>
    <row r="59" spans="1:12" ht="16.2" thickBot="1" x14ac:dyDescent="0.35">
      <c r="A59" s="17">
        <v>54</v>
      </c>
      <c r="B59" s="47" t="s">
        <v>20</v>
      </c>
      <c r="C59" s="47" t="s">
        <v>37</v>
      </c>
      <c r="D59" s="52" t="s">
        <v>104</v>
      </c>
      <c r="E59" s="67">
        <v>70</v>
      </c>
      <c r="F59" s="107"/>
      <c r="G59" s="18"/>
      <c r="H59" s="18"/>
      <c r="I59" s="18"/>
      <c r="J59" s="18"/>
      <c r="K59" s="18"/>
      <c r="L59" s="18">
        <f t="shared" si="1"/>
        <v>70</v>
      </c>
    </row>
    <row r="60" spans="1:12" ht="16.2" thickBot="1" x14ac:dyDescent="0.35">
      <c r="A60" s="17">
        <v>55</v>
      </c>
      <c r="B60" s="44" t="s">
        <v>131</v>
      </c>
      <c r="C60" s="44" t="s">
        <v>9</v>
      </c>
      <c r="D60" s="49" t="s">
        <v>106</v>
      </c>
      <c r="E60" s="84"/>
      <c r="F60" s="84">
        <v>67</v>
      </c>
      <c r="G60" s="18"/>
      <c r="H60" s="18"/>
      <c r="I60" s="18"/>
      <c r="J60" s="18"/>
      <c r="K60" s="18"/>
      <c r="L60" s="18">
        <f t="shared" si="1"/>
        <v>67</v>
      </c>
    </row>
    <row r="61" spans="1:12" ht="16.2" thickBot="1" x14ac:dyDescent="0.35">
      <c r="A61" s="17">
        <v>56</v>
      </c>
      <c r="B61" s="47" t="s">
        <v>73</v>
      </c>
      <c r="C61" s="47" t="s">
        <v>97</v>
      </c>
      <c r="D61" s="52" t="s">
        <v>103</v>
      </c>
      <c r="E61" s="67">
        <v>67</v>
      </c>
      <c r="F61" s="58"/>
      <c r="G61" s="18"/>
      <c r="H61" s="18"/>
      <c r="I61" s="18"/>
      <c r="J61" s="18"/>
      <c r="K61" s="18"/>
      <c r="L61" s="18">
        <f t="shared" si="1"/>
        <v>67</v>
      </c>
    </row>
    <row r="62" spans="1:12" ht="16.2" thickBot="1" x14ac:dyDescent="0.35">
      <c r="A62" s="17">
        <v>57</v>
      </c>
      <c r="B62" s="44" t="s">
        <v>138</v>
      </c>
      <c r="C62" s="44" t="s">
        <v>99</v>
      </c>
      <c r="D62" s="49" t="s">
        <v>108</v>
      </c>
      <c r="E62" s="84"/>
      <c r="F62" s="84"/>
      <c r="G62" s="21">
        <v>66</v>
      </c>
      <c r="H62" s="18"/>
      <c r="I62" s="18"/>
      <c r="J62" s="18"/>
      <c r="K62" s="18"/>
      <c r="L62" s="18">
        <f t="shared" si="1"/>
        <v>66</v>
      </c>
    </row>
    <row r="63" spans="1:12" ht="16.2" thickBot="1" x14ac:dyDescent="0.35">
      <c r="A63" s="17">
        <v>58</v>
      </c>
      <c r="B63" s="44" t="s">
        <v>139</v>
      </c>
      <c r="C63" s="44" t="s">
        <v>144</v>
      </c>
      <c r="D63" s="49" t="s">
        <v>102</v>
      </c>
      <c r="E63" s="84"/>
      <c r="F63" s="84"/>
      <c r="G63" s="18">
        <v>63</v>
      </c>
      <c r="H63" s="18"/>
      <c r="I63" s="18"/>
      <c r="J63" s="18"/>
      <c r="K63" s="18"/>
      <c r="L63" s="18">
        <f t="shared" si="1"/>
        <v>63</v>
      </c>
    </row>
    <row r="64" spans="1:12" ht="16.2" thickBot="1" x14ac:dyDescent="0.35">
      <c r="A64" s="17">
        <v>59</v>
      </c>
      <c r="B64" s="47" t="s">
        <v>36</v>
      </c>
      <c r="C64" s="47" t="s">
        <v>37</v>
      </c>
      <c r="D64" s="52" t="s">
        <v>107</v>
      </c>
      <c r="E64" s="67">
        <v>61</v>
      </c>
      <c r="F64" s="58"/>
      <c r="G64" s="18"/>
      <c r="H64" s="18"/>
      <c r="I64" s="18"/>
      <c r="J64" s="18"/>
      <c r="K64" s="18"/>
      <c r="L64" s="18">
        <f t="shared" si="1"/>
        <v>61</v>
      </c>
    </row>
    <row r="65" spans="1:12" ht="16.2" thickBot="1" x14ac:dyDescent="0.35">
      <c r="A65" s="17">
        <v>60</v>
      </c>
      <c r="B65" s="44" t="s">
        <v>35</v>
      </c>
      <c r="C65" s="44" t="s">
        <v>10</v>
      </c>
      <c r="D65" s="49" t="s">
        <v>106</v>
      </c>
      <c r="E65" s="84"/>
      <c r="F65" s="84">
        <v>61</v>
      </c>
      <c r="G65" s="18"/>
      <c r="H65" s="18"/>
      <c r="I65" s="18"/>
      <c r="J65" s="18"/>
      <c r="K65" s="18"/>
      <c r="L65" s="18">
        <f t="shared" si="1"/>
        <v>61</v>
      </c>
    </row>
    <row r="66" spans="1:12" ht="16.2" thickBot="1" x14ac:dyDescent="0.35">
      <c r="A66" s="17">
        <v>61</v>
      </c>
      <c r="B66" s="44" t="s">
        <v>132</v>
      </c>
      <c r="C66" s="44" t="s">
        <v>43</v>
      </c>
      <c r="D66" s="49" t="s">
        <v>109</v>
      </c>
      <c r="E66" s="84"/>
      <c r="F66" s="84">
        <v>60</v>
      </c>
      <c r="G66" s="21"/>
      <c r="H66" s="19"/>
      <c r="I66" s="19"/>
      <c r="J66" s="19"/>
      <c r="K66" s="19"/>
      <c r="L66" s="20">
        <f t="shared" si="1"/>
        <v>60</v>
      </c>
    </row>
    <row r="67" spans="1:12" ht="16.2" thickBot="1" x14ac:dyDescent="0.35">
      <c r="A67" s="17">
        <v>62</v>
      </c>
      <c r="B67" s="47" t="s">
        <v>80</v>
      </c>
      <c r="C67" s="47" t="s">
        <v>92</v>
      </c>
      <c r="D67" s="52" t="s">
        <v>103</v>
      </c>
      <c r="E67" s="67">
        <v>59</v>
      </c>
      <c r="F67" s="58"/>
      <c r="G67" s="18"/>
      <c r="H67" s="21"/>
      <c r="I67" s="21"/>
      <c r="J67" s="21"/>
      <c r="K67" s="21"/>
      <c r="L67" s="21">
        <f t="shared" si="1"/>
        <v>59</v>
      </c>
    </row>
    <row r="68" spans="1:12" ht="16.2" thickBot="1" x14ac:dyDescent="0.35">
      <c r="A68" s="17">
        <v>63</v>
      </c>
      <c r="B68" s="44" t="s">
        <v>141</v>
      </c>
      <c r="C68" s="44" t="s">
        <v>92</v>
      </c>
      <c r="D68" s="49" t="s">
        <v>108</v>
      </c>
      <c r="E68" s="84"/>
      <c r="F68" s="84"/>
      <c r="G68" s="18">
        <v>59</v>
      </c>
      <c r="H68" s="18"/>
      <c r="I68" s="18"/>
      <c r="J68" s="18"/>
      <c r="K68" s="18"/>
      <c r="L68" s="18">
        <f t="shared" si="1"/>
        <v>59</v>
      </c>
    </row>
    <row r="69" spans="1:12" ht="16.2" thickBot="1" x14ac:dyDescent="0.35">
      <c r="A69" s="17">
        <v>64</v>
      </c>
      <c r="B69" s="44" t="s">
        <v>142</v>
      </c>
      <c r="C69" s="44" t="s">
        <v>145</v>
      </c>
      <c r="D69" s="49" t="s">
        <v>103</v>
      </c>
      <c r="E69" s="84"/>
      <c r="F69" s="84"/>
      <c r="G69" s="18">
        <v>58</v>
      </c>
      <c r="H69" s="18"/>
      <c r="I69" s="18"/>
      <c r="J69" s="18"/>
      <c r="K69" s="18"/>
      <c r="L69" s="18">
        <f t="shared" si="1"/>
        <v>58</v>
      </c>
    </row>
    <row r="70" spans="1:12" ht="16.2" thickBot="1" x14ac:dyDescent="0.35">
      <c r="A70" s="17">
        <v>65</v>
      </c>
      <c r="B70" s="47" t="s">
        <v>82</v>
      </c>
      <c r="C70" s="47" t="s">
        <v>98</v>
      </c>
      <c r="D70" s="52" t="s">
        <v>109</v>
      </c>
      <c r="E70" s="67">
        <v>57</v>
      </c>
      <c r="F70" s="58"/>
      <c r="G70" s="18"/>
      <c r="H70" s="18"/>
      <c r="I70" s="18"/>
      <c r="J70" s="18"/>
      <c r="K70" s="18"/>
      <c r="L70" s="18">
        <f t="shared" ref="L70:L73" si="2">SUM(E70:I70)-J70-K70</f>
        <v>57</v>
      </c>
    </row>
    <row r="71" spans="1:12" ht="16.2" thickBot="1" x14ac:dyDescent="0.35">
      <c r="A71" s="17">
        <v>66</v>
      </c>
      <c r="B71" s="44" t="s">
        <v>143</v>
      </c>
      <c r="C71" s="44" t="s">
        <v>146</v>
      </c>
      <c r="D71" s="49" t="s">
        <v>109</v>
      </c>
      <c r="E71" s="84"/>
      <c r="F71" s="84"/>
      <c r="G71" s="18">
        <v>57</v>
      </c>
      <c r="H71" s="18"/>
      <c r="I71" s="18"/>
      <c r="J71" s="18"/>
      <c r="K71" s="18"/>
      <c r="L71" s="18">
        <f t="shared" si="2"/>
        <v>57</v>
      </c>
    </row>
    <row r="72" spans="1:12" ht="16.2" thickBot="1" x14ac:dyDescent="0.35">
      <c r="A72" s="17">
        <v>67</v>
      </c>
      <c r="B72" s="47" t="s">
        <v>83</v>
      </c>
      <c r="C72" s="47" t="s">
        <v>99</v>
      </c>
      <c r="D72" s="52" t="s">
        <v>104</v>
      </c>
      <c r="E72" s="67">
        <v>56</v>
      </c>
      <c r="F72" s="58"/>
      <c r="G72" s="18"/>
      <c r="H72" s="18"/>
      <c r="I72" s="18"/>
      <c r="J72" s="18"/>
      <c r="K72" s="18"/>
      <c r="L72" s="18">
        <f t="shared" si="2"/>
        <v>56</v>
      </c>
    </row>
    <row r="73" spans="1:12" ht="16.2" thickBot="1" x14ac:dyDescent="0.35">
      <c r="A73" s="17">
        <v>68</v>
      </c>
      <c r="B73" s="47" t="s">
        <v>88</v>
      </c>
      <c r="C73" s="47" t="s">
        <v>101</v>
      </c>
      <c r="D73" s="52" t="s">
        <v>110</v>
      </c>
      <c r="E73" s="67">
        <v>51</v>
      </c>
      <c r="F73" s="58"/>
      <c r="G73" s="18"/>
      <c r="H73" s="18"/>
      <c r="I73" s="18"/>
      <c r="J73" s="18"/>
      <c r="K73" s="18"/>
      <c r="L73" s="18">
        <f t="shared" si="2"/>
        <v>51</v>
      </c>
    </row>
  </sheetData>
  <sortState ref="N7:U31">
    <sortCondition descending="1" ref="U7:U3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>
      <selection activeCell="H27" sqref="H27"/>
    </sheetView>
  </sheetViews>
  <sheetFormatPr defaultRowHeight="14.4" x14ac:dyDescent="0.3"/>
  <cols>
    <col min="1" max="1" width="4.44140625" customWidth="1"/>
    <col min="2" max="2" width="19.109375" customWidth="1"/>
    <col min="3" max="3" width="18.6640625" customWidth="1"/>
    <col min="4" max="4" width="0.109375" hidden="1" customWidth="1"/>
    <col min="5" max="5" width="6.88671875" customWidth="1"/>
    <col min="6" max="6" width="10.5546875" customWidth="1"/>
    <col min="7" max="7" width="13.6640625" customWidth="1"/>
    <col min="8" max="8" width="9.21875" customWidth="1"/>
    <col min="9" max="9" width="9.109375" hidden="1" customWidth="1"/>
    <col min="10" max="10" width="0.33203125" hidden="1" customWidth="1"/>
    <col min="11" max="11" width="6.44140625" hidden="1" customWidth="1"/>
    <col min="12" max="12" width="18.33203125" hidden="1" customWidth="1"/>
    <col min="13" max="13" width="7.5546875" customWidth="1"/>
    <col min="14" max="14" width="9.21875" customWidth="1"/>
    <col min="15" max="15" width="18" customWidth="1"/>
    <col min="16" max="16" width="11.5546875" customWidth="1"/>
    <col min="17" max="17" width="14.33203125" customWidth="1"/>
    <col min="18" max="18" width="9.5546875" customWidth="1"/>
    <col min="19" max="19" width="9.109375" hidden="1" customWidth="1"/>
    <col min="20" max="20" width="0.109375" hidden="1" customWidth="1"/>
    <col min="21" max="22" width="9.109375" hidden="1" customWidth="1"/>
    <col min="23" max="23" width="8.77734375" customWidth="1"/>
  </cols>
  <sheetData>
    <row r="1" spans="1:23" ht="24" thickBot="1" x14ac:dyDescent="0.5">
      <c r="A1" s="5"/>
      <c r="B1" s="14" t="s">
        <v>164</v>
      </c>
      <c r="C1" s="1"/>
      <c r="D1" s="1"/>
      <c r="E1" s="1"/>
      <c r="F1" s="6"/>
      <c r="G1" s="6"/>
      <c r="H1" s="6"/>
      <c r="I1" s="7"/>
      <c r="J1" s="6"/>
      <c r="K1" s="6"/>
      <c r="L1" s="6"/>
      <c r="M1" s="6"/>
    </row>
    <row r="2" spans="1:23" x14ac:dyDescent="0.3">
      <c r="A2" s="8"/>
      <c r="F2" s="6"/>
      <c r="G2" s="6"/>
      <c r="H2" s="6"/>
      <c r="I2" s="7"/>
      <c r="J2" s="6"/>
      <c r="K2" s="6"/>
      <c r="L2" s="6"/>
      <c r="M2" s="6"/>
    </row>
    <row r="3" spans="1:23" ht="15.6" x14ac:dyDescent="0.3">
      <c r="A3" s="8"/>
      <c r="B3" s="15" t="s">
        <v>7</v>
      </c>
      <c r="C3" s="9"/>
      <c r="D3" s="9"/>
      <c r="F3" s="6"/>
      <c r="G3" s="6"/>
      <c r="H3" s="6"/>
      <c r="I3" s="7"/>
      <c r="J3" s="6"/>
      <c r="K3" s="6"/>
      <c r="L3" s="6"/>
      <c r="M3" s="6"/>
    </row>
    <row r="4" spans="1:23" ht="16.2" thickBot="1" x14ac:dyDescent="0.35">
      <c r="A4" s="8"/>
      <c r="B4" s="10"/>
      <c r="C4" s="9"/>
      <c r="D4" s="9"/>
      <c r="F4" s="6"/>
      <c r="G4" s="6"/>
      <c r="H4" s="6"/>
      <c r="I4" s="7"/>
      <c r="J4" s="6"/>
      <c r="K4" s="6"/>
      <c r="L4" s="6"/>
      <c r="M4" s="6"/>
    </row>
    <row r="5" spans="1:23" ht="16.2" thickBot="1" x14ac:dyDescent="0.35">
      <c r="A5" s="24"/>
      <c r="B5" s="77" t="s">
        <v>21</v>
      </c>
      <c r="C5" s="77" t="s">
        <v>18</v>
      </c>
      <c r="D5" s="77"/>
      <c r="E5" s="78" t="s">
        <v>6</v>
      </c>
      <c r="F5" s="79" t="s">
        <v>29</v>
      </c>
      <c r="G5" s="79" t="s">
        <v>0</v>
      </c>
      <c r="H5" s="79" t="s">
        <v>1</v>
      </c>
      <c r="I5" s="79"/>
      <c r="J5" s="79"/>
      <c r="K5" s="79"/>
      <c r="L5" s="119"/>
      <c r="M5" s="122" t="s">
        <v>4</v>
      </c>
    </row>
    <row r="6" spans="1:23" ht="16.2" thickBot="1" x14ac:dyDescent="0.35">
      <c r="A6" s="124">
        <f t="shared" ref="A6:A17" si="0">A5+1</f>
        <v>1</v>
      </c>
      <c r="B6" s="43" t="s">
        <v>111</v>
      </c>
      <c r="C6" s="43" t="s">
        <v>14</v>
      </c>
      <c r="D6" s="46"/>
      <c r="E6" s="48" t="s">
        <v>117</v>
      </c>
      <c r="F6" s="69">
        <v>100</v>
      </c>
      <c r="G6" s="59">
        <v>99</v>
      </c>
      <c r="H6" s="59">
        <v>99</v>
      </c>
      <c r="I6" s="59"/>
      <c r="J6" s="59"/>
      <c r="K6" s="59"/>
      <c r="L6" s="120"/>
      <c r="M6" s="80">
        <f t="shared" ref="M6:M17" si="1">SUM(F6:J6)-K6-L6</f>
        <v>298</v>
      </c>
    </row>
    <row r="7" spans="1:23" ht="16.2" thickBot="1" x14ac:dyDescent="0.35">
      <c r="A7" s="124">
        <v>2</v>
      </c>
      <c r="B7" s="43" t="s">
        <v>112</v>
      </c>
      <c r="C7" s="43" t="s">
        <v>116</v>
      </c>
      <c r="D7" s="81"/>
      <c r="E7" s="48" t="s">
        <v>118</v>
      </c>
      <c r="F7" s="69">
        <v>99</v>
      </c>
      <c r="G7" s="59">
        <v>98</v>
      </c>
      <c r="H7" s="59">
        <v>100</v>
      </c>
      <c r="I7" s="59"/>
      <c r="J7" s="59"/>
      <c r="K7" s="59"/>
      <c r="L7" s="120"/>
      <c r="M7" s="80">
        <f t="shared" si="1"/>
        <v>297</v>
      </c>
    </row>
    <row r="8" spans="1:23" ht="16.2" thickBot="1" x14ac:dyDescent="0.35">
      <c r="A8" s="124">
        <f t="shared" si="0"/>
        <v>3</v>
      </c>
      <c r="B8" s="43" t="s">
        <v>31</v>
      </c>
      <c r="C8" s="43" t="s">
        <v>15</v>
      </c>
      <c r="D8" s="81"/>
      <c r="E8" s="48" t="s">
        <v>117</v>
      </c>
      <c r="F8" s="69">
        <v>98</v>
      </c>
      <c r="G8" s="80">
        <v>97</v>
      </c>
      <c r="H8" s="80">
        <v>98</v>
      </c>
      <c r="I8" s="80"/>
      <c r="J8" s="80"/>
      <c r="K8" s="80"/>
      <c r="L8" s="102"/>
      <c r="M8" s="80">
        <f t="shared" si="1"/>
        <v>293</v>
      </c>
      <c r="N8" s="90" t="s">
        <v>17</v>
      </c>
      <c r="O8" s="91" t="s">
        <v>18</v>
      </c>
      <c r="P8" s="91" t="s">
        <v>29</v>
      </c>
      <c r="Q8" s="91" t="s">
        <v>0</v>
      </c>
      <c r="R8" s="91" t="s">
        <v>1</v>
      </c>
      <c r="S8" s="91" t="s">
        <v>12</v>
      </c>
      <c r="T8" s="83"/>
      <c r="U8" s="83"/>
      <c r="V8" s="83"/>
      <c r="W8" s="91" t="s">
        <v>12</v>
      </c>
    </row>
    <row r="9" spans="1:23" ht="16.2" thickBot="1" x14ac:dyDescent="0.35">
      <c r="A9" s="125">
        <v>4</v>
      </c>
      <c r="B9" s="44" t="s">
        <v>24</v>
      </c>
      <c r="C9" s="44" t="s">
        <v>14</v>
      </c>
      <c r="D9" s="44"/>
      <c r="E9" s="49" t="s">
        <v>117</v>
      </c>
      <c r="F9" s="70">
        <v>97</v>
      </c>
      <c r="G9" s="76">
        <v>95</v>
      </c>
      <c r="H9" s="76">
        <v>97</v>
      </c>
      <c r="I9" s="76"/>
      <c r="J9" s="76"/>
      <c r="K9" s="76"/>
      <c r="L9" s="103"/>
      <c r="M9" s="76">
        <f t="shared" si="1"/>
        <v>289</v>
      </c>
      <c r="N9" s="92">
        <v>1</v>
      </c>
      <c r="O9" s="93" t="s">
        <v>14</v>
      </c>
      <c r="P9" s="94">
        <v>293</v>
      </c>
      <c r="Q9" s="82">
        <v>288</v>
      </c>
      <c r="R9" s="82">
        <v>291</v>
      </c>
      <c r="S9" s="82"/>
      <c r="T9" s="82"/>
      <c r="U9" s="82"/>
      <c r="V9" s="82"/>
      <c r="W9" s="83">
        <v>872</v>
      </c>
    </row>
    <row r="10" spans="1:23" ht="16.2" thickBot="1" x14ac:dyDescent="0.35">
      <c r="A10" s="125">
        <v>5</v>
      </c>
      <c r="B10" s="44" t="s">
        <v>122</v>
      </c>
      <c r="C10" s="44" t="s">
        <v>116</v>
      </c>
      <c r="D10" s="44"/>
      <c r="E10" s="49" t="s">
        <v>126</v>
      </c>
      <c r="F10" s="70">
        <v>96</v>
      </c>
      <c r="G10" s="60">
        <v>96</v>
      </c>
      <c r="H10" s="60">
        <v>0</v>
      </c>
      <c r="I10" s="60"/>
      <c r="J10" s="60"/>
      <c r="K10" s="60"/>
      <c r="L10" s="121"/>
      <c r="M10" s="76">
        <f t="shared" si="1"/>
        <v>192</v>
      </c>
      <c r="N10" s="92">
        <v>2</v>
      </c>
      <c r="O10" s="95" t="s">
        <v>15</v>
      </c>
      <c r="P10" s="94">
        <v>192</v>
      </c>
      <c r="Q10" s="82">
        <v>282</v>
      </c>
      <c r="R10" s="82">
        <v>194</v>
      </c>
      <c r="S10" s="82"/>
      <c r="T10" s="82"/>
      <c r="U10" s="82"/>
      <c r="V10" s="82"/>
      <c r="W10" s="83">
        <v>668</v>
      </c>
    </row>
    <row r="11" spans="1:23" ht="16.2" thickBot="1" x14ac:dyDescent="0.35">
      <c r="A11" s="125">
        <v>6</v>
      </c>
      <c r="B11" s="44" t="s">
        <v>44</v>
      </c>
      <c r="C11" s="44" t="s">
        <v>14</v>
      </c>
      <c r="D11" s="44"/>
      <c r="E11" s="49" t="s">
        <v>117</v>
      </c>
      <c r="F11" s="70">
        <v>95</v>
      </c>
      <c r="G11" s="60">
        <v>94</v>
      </c>
      <c r="H11" s="60">
        <v>95</v>
      </c>
      <c r="I11" s="60"/>
      <c r="J11" s="60"/>
      <c r="K11" s="60"/>
      <c r="L11" s="121"/>
      <c r="M11" s="76">
        <f t="shared" si="1"/>
        <v>284</v>
      </c>
      <c r="N11" s="92">
        <v>3</v>
      </c>
      <c r="O11" s="93" t="s">
        <v>120</v>
      </c>
      <c r="P11" s="94">
        <v>99</v>
      </c>
      <c r="Q11" s="83">
        <v>194</v>
      </c>
      <c r="R11" s="83">
        <v>100</v>
      </c>
      <c r="S11" s="83"/>
      <c r="T11" s="83"/>
      <c r="U11" s="83"/>
      <c r="V11" s="83"/>
      <c r="W11" s="61">
        <v>393</v>
      </c>
    </row>
    <row r="12" spans="1:23" ht="16.2" thickBot="1" x14ac:dyDescent="0.35">
      <c r="A12" s="125">
        <v>7</v>
      </c>
      <c r="B12" s="45" t="s">
        <v>114</v>
      </c>
      <c r="C12" s="45" t="s">
        <v>15</v>
      </c>
      <c r="D12" s="46"/>
      <c r="E12" s="50" t="s">
        <v>117</v>
      </c>
      <c r="F12" s="62">
        <v>94</v>
      </c>
      <c r="G12" s="63">
        <v>93</v>
      </c>
      <c r="H12" s="63">
        <v>96</v>
      </c>
      <c r="I12" s="63"/>
      <c r="J12" s="63"/>
      <c r="K12" s="63"/>
      <c r="L12" s="104"/>
      <c r="M12" s="63">
        <f t="shared" si="1"/>
        <v>283</v>
      </c>
      <c r="N12" s="96">
        <v>4</v>
      </c>
      <c r="O12" s="93" t="s">
        <v>115</v>
      </c>
      <c r="P12" s="97">
        <v>93</v>
      </c>
      <c r="Q12" s="83">
        <v>181</v>
      </c>
      <c r="R12" s="83">
        <v>94</v>
      </c>
      <c r="S12" s="83"/>
      <c r="T12" s="83"/>
      <c r="U12" s="83"/>
      <c r="V12" s="83"/>
      <c r="W12" s="83">
        <v>368</v>
      </c>
    </row>
    <row r="13" spans="1:23" ht="16.2" thickBot="1" x14ac:dyDescent="0.35">
      <c r="A13" s="125">
        <v>8</v>
      </c>
      <c r="B13" s="44" t="s">
        <v>25</v>
      </c>
      <c r="C13" s="68" t="s">
        <v>115</v>
      </c>
      <c r="D13" s="81"/>
      <c r="E13" s="49" t="s">
        <v>117</v>
      </c>
      <c r="F13" s="70">
        <v>93</v>
      </c>
      <c r="G13" s="82">
        <v>91</v>
      </c>
      <c r="H13" s="82">
        <v>94</v>
      </c>
      <c r="I13" s="82"/>
      <c r="J13" s="82"/>
      <c r="K13" s="82"/>
      <c r="L13" s="105"/>
      <c r="M13" s="82">
        <f t="shared" si="1"/>
        <v>278</v>
      </c>
      <c r="N13" s="96">
        <v>5</v>
      </c>
      <c r="O13" s="98" t="s">
        <v>125</v>
      </c>
      <c r="P13" s="99">
        <v>0</v>
      </c>
      <c r="Q13" s="83">
        <v>100</v>
      </c>
      <c r="R13" s="83">
        <v>0</v>
      </c>
      <c r="S13" s="83"/>
      <c r="T13" s="83"/>
      <c r="U13" s="83"/>
      <c r="V13" s="83"/>
      <c r="W13" s="83">
        <v>100</v>
      </c>
    </row>
    <row r="14" spans="1:23" ht="16.2" thickBot="1" x14ac:dyDescent="0.35">
      <c r="A14" s="125">
        <v>9</v>
      </c>
      <c r="B14" s="44" t="s">
        <v>19</v>
      </c>
      <c r="C14" s="44" t="s">
        <v>125</v>
      </c>
      <c r="D14" s="44"/>
      <c r="E14" s="49" t="s">
        <v>119</v>
      </c>
      <c r="F14" s="70">
        <v>0</v>
      </c>
      <c r="G14" s="60">
        <v>100</v>
      </c>
      <c r="H14" s="60">
        <v>0</v>
      </c>
      <c r="I14" s="60"/>
      <c r="J14" s="60"/>
      <c r="K14" s="60"/>
      <c r="L14" s="121"/>
      <c r="M14" s="76">
        <f t="shared" si="1"/>
        <v>100</v>
      </c>
      <c r="N14" s="96">
        <v>6</v>
      </c>
      <c r="O14" s="61"/>
      <c r="P14" s="61"/>
      <c r="Q14" s="83"/>
      <c r="R14" s="83"/>
      <c r="S14" s="83"/>
      <c r="T14" s="83"/>
      <c r="U14" s="83"/>
      <c r="V14" s="83"/>
      <c r="W14" s="118"/>
    </row>
    <row r="15" spans="1:23" ht="16.2" thickBot="1" x14ac:dyDescent="0.35">
      <c r="A15" s="125">
        <v>10</v>
      </c>
      <c r="B15" s="44" t="s">
        <v>113</v>
      </c>
      <c r="C15" s="44" t="s">
        <v>14</v>
      </c>
      <c r="D15" s="44"/>
      <c r="E15" s="49" t="s">
        <v>119</v>
      </c>
      <c r="F15" s="70">
        <v>96</v>
      </c>
      <c r="G15" s="60">
        <v>0</v>
      </c>
      <c r="H15" s="60">
        <v>0</v>
      </c>
      <c r="I15" s="60"/>
      <c r="J15" s="60"/>
      <c r="K15" s="60"/>
      <c r="L15" s="121"/>
      <c r="M15" s="76">
        <f t="shared" si="1"/>
        <v>96</v>
      </c>
      <c r="N15" s="96">
        <v>7</v>
      </c>
      <c r="O15" s="83"/>
      <c r="P15" s="83"/>
      <c r="Q15" s="82"/>
      <c r="R15" s="82"/>
      <c r="S15" s="82"/>
      <c r="T15" s="82"/>
      <c r="U15" s="82"/>
      <c r="V15" s="82"/>
      <c r="W15" s="82"/>
    </row>
    <row r="16" spans="1:23" ht="16.2" thickBot="1" x14ac:dyDescent="0.35">
      <c r="A16" s="125">
        <v>11</v>
      </c>
      <c r="B16" s="44" t="s">
        <v>123</v>
      </c>
      <c r="C16" s="44" t="s">
        <v>15</v>
      </c>
      <c r="D16" s="44"/>
      <c r="E16" s="49" t="s">
        <v>126</v>
      </c>
      <c r="F16" s="70">
        <v>0</v>
      </c>
      <c r="G16" s="82">
        <v>92</v>
      </c>
      <c r="H16" s="82">
        <v>0</v>
      </c>
      <c r="I16" s="82"/>
      <c r="J16" s="82"/>
      <c r="K16" s="82"/>
      <c r="L16" s="105"/>
      <c r="M16" s="82">
        <f t="shared" si="1"/>
        <v>92</v>
      </c>
      <c r="N16" s="96">
        <v>8</v>
      </c>
      <c r="O16" s="83"/>
      <c r="P16" s="61"/>
      <c r="Q16" s="83"/>
      <c r="R16" s="83"/>
      <c r="S16" s="83"/>
      <c r="T16" s="83"/>
      <c r="U16" s="83"/>
      <c r="V16" s="83"/>
      <c r="W16" s="118"/>
    </row>
    <row r="17" spans="1:23" ht="16.2" thickBot="1" x14ac:dyDescent="0.35">
      <c r="A17" s="125">
        <f t="shared" si="0"/>
        <v>12</v>
      </c>
      <c r="B17" s="44" t="s">
        <v>124</v>
      </c>
      <c r="C17" s="44" t="s">
        <v>115</v>
      </c>
      <c r="D17" s="60"/>
      <c r="E17" s="49" t="s">
        <v>117</v>
      </c>
      <c r="F17" s="70">
        <v>0</v>
      </c>
      <c r="G17" s="82">
        <v>90</v>
      </c>
      <c r="H17" s="82">
        <v>0</v>
      </c>
      <c r="I17" s="82"/>
      <c r="J17" s="82"/>
      <c r="K17" s="82"/>
      <c r="L17" s="105"/>
      <c r="M17" s="82">
        <f t="shared" si="1"/>
        <v>90</v>
      </c>
      <c r="N17" s="92">
        <v>9</v>
      </c>
      <c r="O17" s="61"/>
      <c r="P17" s="61"/>
      <c r="Q17" s="61"/>
      <c r="R17" s="61"/>
      <c r="S17" s="83"/>
      <c r="T17" s="83"/>
      <c r="U17" s="83"/>
      <c r="V17" s="83"/>
      <c r="W17" s="83"/>
    </row>
  </sheetData>
  <sortState ref="B6:M25">
    <sortCondition descending="1" ref="M6:M2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>
      <selection activeCell="N19" sqref="N19"/>
    </sheetView>
  </sheetViews>
  <sheetFormatPr defaultRowHeight="14.4" x14ac:dyDescent="0.3"/>
  <cols>
    <col min="1" max="1" width="9.109375" style="8"/>
    <col min="2" max="2" width="16.6640625" customWidth="1"/>
    <col min="3" max="3" width="19.5546875" customWidth="1"/>
    <col min="4" max="4" width="21.6640625" customWidth="1"/>
    <col min="5" max="5" width="9.33203125" style="8" customWidth="1"/>
    <col min="6" max="6" width="11.109375" customWidth="1"/>
    <col min="7" max="7" width="13" customWidth="1"/>
    <col min="9" max="9" width="0.109375" customWidth="1"/>
    <col min="10" max="10" width="1.6640625" hidden="1" customWidth="1"/>
    <col min="11" max="11" width="0.109375" customWidth="1"/>
    <col min="12" max="12" width="2" hidden="1" customWidth="1"/>
  </cols>
  <sheetData>
    <row r="1" spans="1:13" ht="23.4" x14ac:dyDescent="0.45">
      <c r="A1" s="5"/>
      <c r="B1" s="2" t="s">
        <v>164</v>
      </c>
      <c r="C1" s="3"/>
      <c r="D1" s="3"/>
      <c r="E1" s="26"/>
      <c r="F1" s="6"/>
      <c r="G1" s="6"/>
      <c r="H1" s="6"/>
      <c r="I1" s="7"/>
      <c r="J1" s="6"/>
      <c r="K1" s="6"/>
      <c r="L1" s="6"/>
      <c r="M1" s="6"/>
    </row>
    <row r="2" spans="1:13" x14ac:dyDescent="0.3">
      <c r="F2" s="6"/>
      <c r="G2" s="6"/>
      <c r="H2" s="6"/>
      <c r="I2" s="7"/>
      <c r="J2" s="6"/>
      <c r="K2" s="6"/>
      <c r="L2" s="6"/>
      <c r="M2" s="6"/>
    </row>
    <row r="3" spans="1:13" ht="15.6" x14ac:dyDescent="0.3">
      <c r="B3" s="9" t="s">
        <v>26</v>
      </c>
      <c r="C3" s="9"/>
      <c r="F3" s="6"/>
      <c r="G3" s="6"/>
      <c r="H3" s="6"/>
      <c r="I3" s="7"/>
      <c r="J3" s="6"/>
      <c r="K3" s="6"/>
      <c r="L3" s="6"/>
      <c r="M3" s="6"/>
    </row>
    <row r="4" spans="1:13" ht="15.6" x14ac:dyDescent="0.3">
      <c r="A4" s="32"/>
      <c r="B4" s="33" t="s">
        <v>3</v>
      </c>
      <c r="C4" s="33" t="s">
        <v>2</v>
      </c>
      <c r="D4" s="34" t="s">
        <v>28</v>
      </c>
      <c r="E4" s="34" t="s">
        <v>27</v>
      </c>
      <c r="F4" s="35" t="s">
        <v>29</v>
      </c>
      <c r="G4" s="35" t="s">
        <v>0</v>
      </c>
      <c r="H4" s="35" t="s">
        <v>1</v>
      </c>
      <c r="I4" s="36"/>
      <c r="J4" s="36"/>
      <c r="K4" s="36"/>
      <c r="L4" s="36"/>
      <c r="M4" s="35" t="s">
        <v>4</v>
      </c>
    </row>
    <row r="5" spans="1:13" ht="15.6" x14ac:dyDescent="0.3">
      <c r="A5" s="126">
        <v>1</v>
      </c>
      <c r="B5" s="53" t="str">
        <f ca="1">VLOOKUP($B5,[1]Registration!$A:$E,2,0)</f>
        <v>Garrie</v>
      </c>
      <c r="C5" s="53" t="str">
        <f ca="1">VLOOKUP($B5,[1]Registration!$A:$E,3,0)</f>
        <v>Nobbs</v>
      </c>
      <c r="D5" s="53" t="str">
        <f ca="1">VLOOKUP($B5,[1]Registration!$A:$E,4,0)</f>
        <v>NRR</v>
      </c>
      <c r="E5" s="54" t="str">
        <f ca="1">VLOOKUP($B5,[1]Registration!$A:$E,5,0)</f>
        <v>SM</v>
      </c>
      <c r="F5" s="73">
        <v>100</v>
      </c>
      <c r="G5" s="40">
        <v>100</v>
      </c>
      <c r="H5" s="38">
        <v>100</v>
      </c>
      <c r="I5" s="39"/>
      <c r="J5" s="39"/>
      <c r="K5" s="39"/>
      <c r="L5" s="39"/>
      <c r="M5" s="38">
        <f t="shared" ref="M5:M47" si="0">SUM(F5:J5)-K5-L5</f>
        <v>300</v>
      </c>
    </row>
    <row r="6" spans="1:13" ht="15.6" x14ac:dyDescent="0.3">
      <c r="A6" s="126">
        <v>2</v>
      </c>
      <c r="B6" s="53" t="str">
        <f ca="1">VLOOKUP($B6,[1]Registration!$A:$E,2,0)</f>
        <v>Finlay</v>
      </c>
      <c r="C6" s="53" t="str">
        <f ca="1">VLOOKUP($B6,[1]Registration!$A:$E,3,0)</f>
        <v>McLuckie</v>
      </c>
      <c r="D6" s="53" t="str">
        <f ca="1">VLOOKUP($B6,[1]Registration!$A:$E,4,0)</f>
        <v>MRR</v>
      </c>
      <c r="E6" s="54" t="str">
        <f ca="1">VLOOKUP($B6,[1]Registration!$A:$E,5,0)</f>
        <v>U20M</v>
      </c>
      <c r="F6" s="73">
        <v>98</v>
      </c>
      <c r="G6" s="40">
        <v>99</v>
      </c>
      <c r="H6" s="38">
        <v>99</v>
      </c>
      <c r="I6" s="39"/>
      <c r="J6" s="39"/>
      <c r="K6" s="39"/>
      <c r="L6" s="39"/>
      <c r="M6" s="38">
        <f t="shared" si="0"/>
        <v>296</v>
      </c>
    </row>
    <row r="7" spans="1:13" ht="15.6" x14ac:dyDescent="0.3">
      <c r="A7" s="126">
        <v>3</v>
      </c>
      <c r="B7" s="53" t="str">
        <f ca="1">VLOOKUP($B7,[1]Registration!$A:$E,2,0)</f>
        <v>Steven</v>
      </c>
      <c r="C7" s="53" t="str">
        <f ca="1">VLOOKUP($B7,[1]Registration!$A:$E,3,0)</f>
        <v>Morrison</v>
      </c>
      <c r="D7" s="53" t="str">
        <f ca="1">VLOOKUP($B7,[1]Registration!$A:$E,4,0)</f>
        <v>MRR</v>
      </c>
      <c r="E7" s="54" t="str">
        <f ca="1">VLOOKUP($B7,[1]Registration!$A:$E,5,0)</f>
        <v>M40</v>
      </c>
      <c r="F7" s="73">
        <v>96</v>
      </c>
      <c r="G7" s="40">
        <v>96</v>
      </c>
      <c r="H7" s="38">
        <v>97</v>
      </c>
      <c r="I7" s="39"/>
      <c r="J7" s="39"/>
      <c r="K7" s="39"/>
      <c r="L7" s="39"/>
      <c r="M7" s="38">
        <f t="shared" si="0"/>
        <v>289</v>
      </c>
    </row>
    <row r="8" spans="1:13" ht="15.6" x14ac:dyDescent="0.3">
      <c r="A8" s="37">
        <v>4</v>
      </c>
      <c r="B8" s="27" t="str">
        <f ca="1">VLOOKUP($B8,[1]Registration!$A:$E,2,0)</f>
        <v>Colin</v>
      </c>
      <c r="C8" s="27" t="str">
        <f ca="1">VLOOKUP($B8,[1]Registration!$A:$E,3,0)</f>
        <v>Baird</v>
      </c>
      <c r="D8" s="27" t="str">
        <f ca="1">VLOOKUP($B8,[1]Registration!$A:$E,4,0)</f>
        <v>MRR</v>
      </c>
      <c r="E8" s="55" t="s">
        <v>121</v>
      </c>
      <c r="F8" s="73">
        <v>95</v>
      </c>
      <c r="G8" s="40">
        <v>98</v>
      </c>
      <c r="H8" s="38">
        <v>94</v>
      </c>
      <c r="I8" s="39"/>
      <c r="J8" s="39"/>
      <c r="K8" s="39"/>
      <c r="L8" s="39"/>
      <c r="M8" s="38">
        <f t="shared" si="0"/>
        <v>287</v>
      </c>
    </row>
    <row r="9" spans="1:13" ht="15.6" x14ac:dyDescent="0.3">
      <c r="A9" s="37">
        <v>5</v>
      </c>
      <c r="B9" s="27" t="str">
        <f ca="1">VLOOKUP($B9,[1]Registration!$A:$E,2,0)</f>
        <v>Stuart</v>
      </c>
      <c r="C9" s="27" t="str">
        <f ca="1">VLOOKUP($B9,[1]Registration!$A:$E,3,0)</f>
        <v>Prentice</v>
      </c>
      <c r="D9" s="27" t="str">
        <f ca="1">VLOOKUP($B9,[1]Registration!$A:$E,4,0)</f>
        <v>NRR</v>
      </c>
      <c r="E9" s="55" t="str">
        <f ca="1">VLOOKUP($B9,[1]Registration!$A:$E,5,0)</f>
        <v>SM</v>
      </c>
      <c r="F9" s="73">
        <v>94</v>
      </c>
      <c r="G9" s="40">
        <v>95</v>
      </c>
      <c r="H9" s="38">
        <v>92</v>
      </c>
      <c r="I9" s="39"/>
      <c r="J9" s="39"/>
      <c r="K9" s="39"/>
      <c r="L9" s="39"/>
      <c r="M9" s="38">
        <f t="shared" si="0"/>
        <v>281</v>
      </c>
    </row>
    <row r="10" spans="1:13" ht="15.6" x14ac:dyDescent="0.3">
      <c r="A10" s="37">
        <v>6</v>
      </c>
      <c r="B10" s="27" t="str">
        <f ca="1">VLOOKUP($B10,[1]Registration!$A:$E,2,0)</f>
        <v>Ally</v>
      </c>
      <c r="C10" s="27" t="str">
        <f ca="1">VLOOKUP($B10,[1]Registration!$A:$E,3,0)</f>
        <v>Campbell</v>
      </c>
      <c r="D10" s="27" t="str">
        <f ca="1">VLOOKUP($B10,[1]Registration!$A:$E,4,0)</f>
        <v>MRR</v>
      </c>
      <c r="E10" s="55" t="str">
        <f ca="1">VLOOKUP($B10,[1]Registration!$A:$E,5,0)</f>
        <v>M50</v>
      </c>
      <c r="F10" s="73">
        <v>93</v>
      </c>
      <c r="G10" s="40">
        <v>94</v>
      </c>
      <c r="H10" s="38">
        <v>90</v>
      </c>
      <c r="I10" s="39"/>
      <c r="J10" s="39"/>
      <c r="K10" s="39"/>
      <c r="L10" s="39"/>
      <c r="M10" s="38">
        <f t="shared" si="0"/>
        <v>277</v>
      </c>
    </row>
    <row r="11" spans="1:13" ht="15.6" x14ac:dyDescent="0.3">
      <c r="A11" s="37">
        <v>7</v>
      </c>
      <c r="B11" s="27" t="str">
        <f ca="1">VLOOKUP($B11,[1]Registration!$A:$E,2,0)</f>
        <v xml:space="preserve">Kevin </v>
      </c>
      <c r="C11" s="27" t="str">
        <f ca="1">VLOOKUP($B11,[1]Registration!$A:$E,3,0)</f>
        <v>Reid</v>
      </c>
      <c r="D11" s="27" t="str">
        <f ca="1">VLOOKUP($B11,[1]Registration!$A:$E,4,0)</f>
        <v>NRR</v>
      </c>
      <c r="E11" s="55" t="str">
        <f ca="1">VLOOKUP($B11,[1]Registration!$A:$E,5,0)</f>
        <v>M40</v>
      </c>
      <c r="F11" s="73">
        <v>89</v>
      </c>
      <c r="G11" s="40">
        <v>93</v>
      </c>
      <c r="H11" s="38">
        <v>89</v>
      </c>
      <c r="I11" s="39"/>
      <c r="J11" s="39"/>
      <c r="K11" s="39"/>
      <c r="L11" s="39"/>
      <c r="M11" s="38">
        <f t="shared" si="0"/>
        <v>271</v>
      </c>
    </row>
    <row r="12" spans="1:13" ht="15.6" x14ac:dyDescent="0.3">
      <c r="A12" s="37">
        <v>8</v>
      </c>
      <c r="B12" s="27" t="str">
        <f ca="1">VLOOKUP($B12,[1]Registration!$A:$E,2,0)</f>
        <v>Andrew</v>
      </c>
      <c r="C12" s="27" t="str">
        <f ca="1">VLOOKUP($B12,[1]Registration!$A:$E,3,0)</f>
        <v>Garner</v>
      </c>
      <c r="D12" s="27" t="str">
        <f ca="1">VLOOKUP($B12,[1]Registration!$A:$E,4,0)</f>
        <v>MRR</v>
      </c>
      <c r="E12" s="55" t="str">
        <f ca="1">VLOOKUP($B12,[1]Registration!$A:$E,5,0)</f>
        <v>SM</v>
      </c>
      <c r="F12" s="73">
        <v>88</v>
      </c>
      <c r="G12" s="40">
        <v>91</v>
      </c>
      <c r="H12" s="38">
        <v>88</v>
      </c>
      <c r="I12" s="39"/>
      <c r="J12" s="39"/>
      <c r="K12" s="39"/>
      <c r="L12" s="39"/>
      <c r="M12" s="38">
        <f t="shared" si="0"/>
        <v>267</v>
      </c>
    </row>
    <row r="13" spans="1:13" ht="15.6" x14ac:dyDescent="0.3">
      <c r="A13" s="127">
        <v>9</v>
      </c>
      <c r="B13" s="56" t="str">
        <f ca="1">VLOOKUP($B13,[1]Registration!$A:$E,2,0)</f>
        <v>Sarah</v>
      </c>
      <c r="C13" s="56" t="str">
        <f ca="1">VLOOKUP($B13,[1]Registration!$A:$E,3,0)</f>
        <v>McIIvaney</v>
      </c>
      <c r="D13" s="56" t="str">
        <f ca="1">VLOOKUP($B13,[1]Registration!$A:$E,4,0)</f>
        <v>MRR</v>
      </c>
      <c r="E13" s="57" t="str">
        <f ca="1">VLOOKUP($B13,[1]Registration!$A:$E,5,0)</f>
        <v>SF</v>
      </c>
      <c r="F13" s="73">
        <v>87</v>
      </c>
      <c r="G13" s="40">
        <v>89</v>
      </c>
      <c r="H13" s="38">
        <v>87</v>
      </c>
      <c r="I13" s="39"/>
      <c r="J13" s="39"/>
      <c r="K13" s="39"/>
      <c r="L13" s="39"/>
      <c r="M13" s="38">
        <f t="shared" si="0"/>
        <v>263</v>
      </c>
    </row>
    <row r="14" spans="1:13" ht="15.6" x14ac:dyDescent="0.3">
      <c r="A14" s="37">
        <v>10</v>
      </c>
      <c r="B14" s="27" t="str">
        <f ca="1">VLOOKUP($B14,[1]Registration!$A:$E,2,0)</f>
        <v>Ally</v>
      </c>
      <c r="C14" s="27" t="str">
        <f ca="1">VLOOKUP($B14,[1]Registration!$A:$E,3,0)</f>
        <v>Saville</v>
      </c>
      <c r="D14" s="27" t="str">
        <f ca="1">VLOOKUP($B14,[1]Registration!$A:$E,4,0)</f>
        <v>U/A</v>
      </c>
      <c r="E14" s="55" t="str">
        <f ca="1">VLOOKUP($B14,[1]Registration!$A:$E,5,0)</f>
        <v>SM</v>
      </c>
      <c r="F14" s="73">
        <v>83</v>
      </c>
      <c r="G14" s="40">
        <v>86</v>
      </c>
      <c r="H14" s="38">
        <v>83</v>
      </c>
      <c r="I14" s="39"/>
      <c r="J14" s="39"/>
      <c r="K14" s="39"/>
      <c r="L14" s="39"/>
      <c r="M14" s="38">
        <f t="shared" si="0"/>
        <v>252</v>
      </c>
    </row>
    <row r="15" spans="1:13" ht="15.6" x14ac:dyDescent="0.3">
      <c r="A15" s="37">
        <v>11</v>
      </c>
      <c r="B15" s="27" t="str">
        <f ca="1">VLOOKUP($B15,[1]Registration!$A:$E,2,0)</f>
        <v>Simon</v>
      </c>
      <c r="C15" s="27" t="str">
        <f ca="1">VLOOKUP($B15,[1]Registration!$A:$E,3,0)</f>
        <v>McDonald</v>
      </c>
      <c r="D15" s="27" t="str">
        <f ca="1">VLOOKUP($B15,[1]Registration!$A:$E,4,0)</f>
        <v>MRR</v>
      </c>
      <c r="E15" s="55" t="str">
        <f ca="1">VLOOKUP($B15,[1]Registration!$A:$E,5,0)</f>
        <v>M60</v>
      </c>
      <c r="F15" s="74">
        <v>80</v>
      </c>
      <c r="G15" s="40">
        <v>85</v>
      </c>
      <c r="H15" s="38">
        <v>85</v>
      </c>
      <c r="I15" s="39"/>
      <c r="J15" s="39"/>
      <c r="K15" s="39"/>
      <c r="L15" s="39"/>
      <c r="M15" s="38">
        <f t="shared" si="0"/>
        <v>250</v>
      </c>
    </row>
    <row r="16" spans="1:13" ht="15.6" x14ac:dyDescent="0.3">
      <c r="A16" s="127">
        <v>12</v>
      </c>
      <c r="B16" s="56" t="str">
        <f ca="1">VLOOKUP($B16,[1]Registration!$A:$E,2,0)</f>
        <v>Marie</v>
      </c>
      <c r="C16" s="56" t="str">
        <f ca="1">VLOOKUP($B16,[1]Registration!$A:$E,3,0)</f>
        <v>Third</v>
      </c>
      <c r="D16" s="56" t="str">
        <f ca="1">VLOOKUP($B16,[1]Registration!$A:$E,4,0)</f>
        <v>K&amp;D</v>
      </c>
      <c r="E16" s="57" t="str">
        <f ca="1">VLOOKUP($B16,[1]Registration!$A:$E,5,0)</f>
        <v>F40</v>
      </c>
      <c r="F16" s="73">
        <v>85</v>
      </c>
      <c r="G16" s="40">
        <v>83</v>
      </c>
      <c r="H16" s="38">
        <v>81</v>
      </c>
      <c r="I16" s="39"/>
      <c r="J16" s="39"/>
      <c r="K16" s="39"/>
      <c r="L16" s="39"/>
      <c r="M16" s="38">
        <f t="shared" si="0"/>
        <v>249</v>
      </c>
    </row>
    <row r="17" spans="1:13" ht="15.6" x14ac:dyDescent="0.3">
      <c r="A17" s="37">
        <v>13</v>
      </c>
      <c r="B17" s="27" t="str">
        <f ca="1">VLOOKUP($B17,[1]Registration!$A:$E,2,0)</f>
        <v>Alasdair</v>
      </c>
      <c r="C17" s="27" t="str">
        <f ca="1">VLOOKUP($B17,[1]Registration!$A:$E,3,0)</f>
        <v>Jenkins</v>
      </c>
      <c r="D17" s="27" t="str">
        <f ca="1">VLOOKUP($B17,[1]Registration!$A:$E,4,0)</f>
        <v>MRR</v>
      </c>
      <c r="E17" s="55" t="str">
        <f ca="1">VLOOKUP($B17,[1]Registration!$A:$E,5,0)</f>
        <v>U20M</v>
      </c>
      <c r="F17" s="73">
        <v>84</v>
      </c>
      <c r="G17" s="40">
        <v>82</v>
      </c>
      <c r="H17" s="38">
        <v>73</v>
      </c>
      <c r="I17" s="39"/>
      <c r="J17" s="39"/>
      <c r="K17" s="39"/>
      <c r="L17" s="39"/>
      <c r="M17" s="38">
        <f t="shared" si="0"/>
        <v>239</v>
      </c>
    </row>
    <row r="18" spans="1:13" ht="15.6" x14ac:dyDescent="0.3">
      <c r="A18" s="37">
        <v>14</v>
      </c>
      <c r="B18" s="25" t="str">
        <f ca="1">VLOOKUP($B18,[1]Registration!$A:$E,2,0)</f>
        <v>Dave</v>
      </c>
      <c r="C18" s="25" t="str">
        <f ca="1">VLOOKUP($B18,[1]Registration!$A:$E,3,0)</f>
        <v>Ellis</v>
      </c>
      <c r="D18" s="25" t="str">
        <f ca="1">VLOOKUP($B18,[1]Registration!$A:$E,4,0)</f>
        <v>IH</v>
      </c>
      <c r="E18" s="41" t="str">
        <f ca="1">VLOOKUP($B18,[1]Registration!$A:$E,5,0)</f>
        <v>M60</v>
      </c>
      <c r="F18" s="74">
        <v>75</v>
      </c>
      <c r="G18" s="40">
        <v>69</v>
      </c>
      <c r="H18" s="38">
        <v>71</v>
      </c>
      <c r="I18" s="39"/>
      <c r="J18" s="39"/>
      <c r="K18" s="39"/>
      <c r="L18" s="39"/>
      <c r="M18" s="38">
        <f t="shared" si="0"/>
        <v>215</v>
      </c>
    </row>
    <row r="19" spans="1:13" ht="15.6" x14ac:dyDescent="0.3">
      <c r="A19" s="37">
        <v>15</v>
      </c>
      <c r="B19" s="25" t="str">
        <f ca="1">VLOOKUP($B19,[1]Registration!$A:$E,2,0)</f>
        <v>Gerald</v>
      </c>
      <c r="C19" s="25" t="str">
        <f ca="1">VLOOKUP($B19,[1]Registration!$A:$E,3,0)</f>
        <v>Angus</v>
      </c>
      <c r="D19" s="25" t="str">
        <f ca="1">VLOOKUP($B19,[1]Registration!$A:$E,4,0)</f>
        <v>K&amp;D</v>
      </c>
      <c r="E19" s="41" t="str">
        <f ca="1">VLOOKUP($B19,[1]Registration!$A:$E,5,0)</f>
        <v>M60</v>
      </c>
      <c r="F19" s="74">
        <v>74</v>
      </c>
      <c r="G19" s="40">
        <v>76</v>
      </c>
      <c r="H19" s="38">
        <v>63</v>
      </c>
      <c r="I19" s="39"/>
      <c r="J19" s="39"/>
      <c r="K19" s="39"/>
      <c r="L19" s="39"/>
      <c r="M19" s="38">
        <f t="shared" si="0"/>
        <v>213</v>
      </c>
    </row>
    <row r="20" spans="1:13" ht="15.6" x14ac:dyDescent="0.3">
      <c r="A20" s="127">
        <v>16</v>
      </c>
      <c r="B20" s="56" t="str">
        <f ca="1">VLOOKUP($B20,[1]Registration!$A:$E,2,0)</f>
        <v>Gillian</v>
      </c>
      <c r="C20" s="56" t="str">
        <f ca="1">VLOOKUP($B20,[1]Registration!$A:$E,3,0)</f>
        <v>McAllan</v>
      </c>
      <c r="D20" s="56" t="str">
        <f ca="1">VLOOKUP($B20,[1]Registration!$A:$E,4,0)</f>
        <v>MRR</v>
      </c>
      <c r="E20" s="57" t="str">
        <f ca="1">VLOOKUP($B20,[1]Registration!$A:$E,5,0)</f>
        <v>F40</v>
      </c>
      <c r="F20" s="74">
        <v>71</v>
      </c>
      <c r="G20" s="40">
        <v>79</v>
      </c>
      <c r="H20" s="38">
        <v>62</v>
      </c>
      <c r="I20" s="39"/>
      <c r="J20" s="39"/>
      <c r="K20" s="39"/>
      <c r="L20" s="39"/>
      <c r="M20" s="38">
        <f t="shared" si="0"/>
        <v>212</v>
      </c>
    </row>
    <row r="21" spans="1:13" ht="15.6" x14ac:dyDescent="0.3">
      <c r="A21" s="37">
        <v>17</v>
      </c>
      <c r="B21" s="25" t="str">
        <f ca="1">VLOOKUP($B21,[1]Registration!$A:$E,2,0)</f>
        <v>Callum</v>
      </c>
      <c r="C21" s="25" t="str">
        <f ca="1">VLOOKUP($B21,[1]Registration!$A:$E,3,0)</f>
        <v>Craib</v>
      </c>
      <c r="D21" s="25" t="str">
        <f ca="1">VLOOKUP($B21,[1]Registration!$A:$E,4,0)</f>
        <v>MRR</v>
      </c>
      <c r="E21" s="41" t="str">
        <f ca="1">VLOOKUP($B21,[1]Registration!$A:$E,5,0)</f>
        <v>U20M</v>
      </c>
      <c r="F21" s="74">
        <v>68</v>
      </c>
      <c r="G21" s="40">
        <v>77</v>
      </c>
      <c r="H21" s="38">
        <v>67</v>
      </c>
      <c r="I21" s="39"/>
      <c r="J21" s="39"/>
      <c r="K21" s="39"/>
      <c r="L21" s="39"/>
      <c r="M21" s="38">
        <f t="shared" si="0"/>
        <v>212</v>
      </c>
    </row>
    <row r="22" spans="1:13" ht="15.6" x14ac:dyDescent="0.3">
      <c r="A22" s="37">
        <v>18</v>
      </c>
      <c r="B22" s="27" t="str">
        <f ca="1">VLOOKUP($B22,[2]Registration!$A:$E,2,0)</f>
        <v>Bobby</v>
      </c>
      <c r="C22" s="27" t="str">
        <f ca="1">VLOOKUP($B22,[2]Registration!$A:$E,3,0)</f>
        <v>Willett</v>
      </c>
      <c r="D22" s="27" t="str">
        <f ca="1">VLOOKUP($B22,[2]Registration!$A:$E,4,0)</f>
        <v>39 Engineers</v>
      </c>
      <c r="E22" s="55" t="str">
        <f ca="1">VLOOKUP($B22,[2]Registration!$A:$E,5,0)</f>
        <v>SM</v>
      </c>
      <c r="F22" s="73"/>
      <c r="G22" s="40">
        <v>97</v>
      </c>
      <c r="H22" s="38">
        <v>98</v>
      </c>
      <c r="I22" s="39"/>
      <c r="J22" s="39"/>
      <c r="K22" s="39"/>
      <c r="L22" s="39"/>
      <c r="M22" s="38">
        <f t="shared" si="0"/>
        <v>195</v>
      </c>
    </row>
    <row r="23" spans="1:13" ht="15.6" x14ac:dyDescent="0.3">
      <c r="A23" s="37">
        <v>19</v>
      </c>
      <c r="B23" s="27" t="str">
        <f ca="1">VLOOKUP($B23,[1]Registration!$A:$E,2,0)</f>
        <v>Gary</v>
      </c>
      <c r="C23" s="27" t="str">
        <f ca="1">VLOOKUP($B23,[1]Registration!$A:$E,3,0)</f>
        <v>McKay</v>
      </c>
      <c r="D23" s="27" t="str">
        <f ca="1">VLOOKUP($B23,[1]Registration!$A:$E,4,0)</f>
        <v>MRR</v>
      </c>
      <c r="E23" s="55" t="str">
        <f ca="1">VLOOKUP($B23,[1]Registration!$A:$E,5,0)</f>
        <v>SM</v>
      </c>
      <c r="F23" s="73">
        <v>97</v>
      </c>
      <c r="G23" s="40"/>
      <c r="H23" s="38">
        <v>95</v>
      </c>
      <c r="I23" s="39"/>
      <c r="J23" s="39"/>
      <c r="K23" s="39"/>
      <c r="L23" s="39"/>
      <c r="M23" s="38">
        <f t="shared" si="0"/>
        <v>192</v>
      </c>
    </row>
    <row r="24" spans="1:13" ht="15.6" x14ac:dyDescent="0.3">
      <c r="A24" s="37">
        <v>20</v>
      </c>
      <c r="B24" s="25" t="str">
        <f ca="1">VLOOKUP($B24,[1]Registration!$A:$E,2,0)</f>
        <v>Emma</v>
      </c>
      <c r="C24" s="25" t="str">
        <f ca="1">VLOOKUP($B24,[1]Registration!$A:$E,3,0)</f>
        <v>Shaw</v>
      </c>
      <c r="D24" s="25" t="str">
        <f ca="1">VLOOKUP($B24,[1]Registration!$A:$E,4,0)</f>
        <v>Aldridge Running Club</v>
      </c>
      <c r="E24" s="41" t="str">
        <f ca="1">VLOOKUP($B24,[1]Registration!$A:$E,5,0)</f>
        <v>F40</v>
      </c>
      <c r="F24" s="74">
        <v>58</v>
      </c>
      <c r="G24" s="40">
        <v>71</v>
      </c>
      <c r="H24" s="38">
        <v>53</v>
      </c>
      <c r="I24" s="39"/>
      <c r="J24" s="39"/>
      <c r="K24" s="39"/>
      <c r="L24" s="39"/>
      <c r="M24" s="38">
        <f t="shared" si="0"/>
        <v>182</v>
      </c>
    </row>
    <row r="25" spans="1:13" ht="15.6" x14ac:dyDescent="0.3">
      <c r="A25" s="37">
        <v>21</v>
      </c>
      <c r="B25" s="27" t="str">
        <f ca="1">VLOOKUP($B25,[1]Registration!$A:$E,2,0)</f>
        <v>Matt</v>
      </c>
      <c r="C25" s="27" t="str">
        <f ca="1">VLOOKUP($B25,[1]Registration!$A:$E,3,0)</f>
        <v>Brennan</v>
      </c>
      <c r="D25" s="27" t="str">
        <f ca="1">VLOOKUP($B25,[1]Registration!$A:$E,4,0)</f>
        <v>MRR</v>
      </c>
      <c r="E25" s="55" t="str">
        <f ca="1">VLOOKUP($B25,[1]Registration!$A:$E,5,0)</f>
        <v>SM</v>
      </c>
      <c r="F25" s="73">
        <v>90</v>
      </c>
      <c r="G25" s="40"/>
      <c r="H25" s="38">
        <v>91</v>
      </c>
      <c r="I25" s="39"/>
      <c r="J25" s="39"/>
      <c r="K25" s="39"/>
      <c r="L25" s="39"/>
      <c r="M25" s="38">
        <f t="shared" si="0"/>
        <v>181</v>
      </c>
    </row>
    <row r="26" spans="1:13" ht="15.6" x14ac:dyDescent="0.3">
      <c r="A26" s="37">
        <v>22</v>
      </c>
      <c r="B26" s="25" t="str">
        <f ca="1">VLOOKUP($B26,[1]Registration!$A:$E,2,0)</f>
        <v xml:space="preserve">Amanda </v>
      </c>
      <c r="C26" s="25" t="str">
        <f ca="1">VLOOKUP($B26,[1]Registration!$A:$E,3,0)</f>
        <v>Strang</v>
      </c>
      <c r="D26" s="25" t="str">
        <f ca="1">VLOOKUP($B26,[1]Registration!$A:$E,4,0)</f>
        <v>MRR</v>
      </c>
      <c r="E26" s="41" t="str">
        <f ca="1">VLOOKUP($B26,[1]Registration!$A:$E,5,0)</f>
        <v>F50</v>
      </c>
      <c r="F26" s="74">
        <v>60</v>
      </c>
      <c r="G26" s="40">
        <v>72</v>
      </c>
      <c r="H26" s="38">
        <v>48</v>
      </c>
      <c r="I26" s="39"/>
      <c r="J26" s="39"/>
      <c r="K26" s="39"/>
      <c r="L26" s="39"/>
      <c r="M26" s="38">
        <f t="shared" si="0"/>
        <v>180</v>
      </c>
    </row>
    <row r="27" spans="1:13" ht="15.6" x14ac:dyDescent="0.3">
      <c r="A27" s="37">
        <v>23</v>
      </c>
      <c r="B27" s="25" t="str">
        <f ca="1">VLOOKUP($B27,[1]Registration!$A:$E,2,0)</f>
        <v>Neil</v>
      </c>
      <c r="C27" s="25" t="str">
        <f ca="1">VLOOKUP($B27,[1]Registration!$A:$E,3,0)</f>
        <v>Laing</v>
      </c>
      <c r="D27" s="25" t="str">
        <f ca="1">VLOOKUP($B27,[1]Registration!$A:$E,4,0)</f>
        <v>MRR</v>
      </c>
      <c r="E27" s="41" t="str">
        <f ca="1">VLOOKUP($B27,[1]Registration!$A:$E,5,0)</f>
        <v>M60</v>
      </c>
      <c r="F27" s="74">
        <v>57</v>
      </c>
      <c r="G27" s="40">
        <v>73</v>
      </c>
      <c r="H27" s="38">
        <v>46</v>
      </c>
      <c r="I27" s="39"/>
      <c r="J27" s="39"/>
      <c r="K27" s="39"/>
      <c r="L27" s="39"/>
      <c r="M27" s="38">
        <f t="shared" si="0"/>
        <v>176</v>
      </c>
    </row>
    <row r="28" spans="1:13" ht="15.6" x14ac:dyDescent="0.3">
      <c r="A28" s="37">
        <v>24</v>
      </c>
      <c r="B28" s="27" t="str">
        <f ca="1">VLOOKUP($B28,[2]Registration!$A:$E,2,0)</f>
        <v>Andrew</v>
      </c>
      <c r="C28" s="27" t="str">
        <f ca="1">VLOOKUP($B28,[2]Registration!$A:$E,3,0)</f>
        <v>Morgan</v>
      </c>
      <c r="D28" s="27" t="str">
        <f ca="1">VLOOKUP($B28,[2]Registration!$A:$E,4,0)</f>
        <v>FH</v>
      </c>
      <c r="E28" s="55" t="str">
        <f ca="1">VLOOKUP($B28,[2]Registration!$A:$E,5,0)</f>
        <v>SM</v>
      </c>
      <c r="F28" s="73"/>
      <c r="G28" s="40">
        <v>87</v>
      </c>
      <c r="H28" s="38">
        <v>86</v>
      </c>
      <c r="I28" s="39"/>
      <c r="J28" s="39"/>
      <c r="K28" s="39"/>
      <c r="L28" s="39"/>
      <c r="M28" s="38">
        <f t="shared" si="0"/>
        <v>173</v>
      </c>
    </row>
    <row r="29" spans="1:13" ht="15.6" x14ac:dyDescent="0.3">
      <c r="A29" s="37">
        <v>25</v>
      </c>
      <c r="B29" s="25" t="str">
        <f ca="1">VLOOKUP($B29,[1]Registration!$A:$E,2,0)</f>
        <v>Lauren</v>
      </c>
      <c r="C29" s="25" t="str">
        <f ca="1">VLOOKUP($B29,[1]Registration!$A:$E,3,0)</f>
        <v>McLauchlan</v>
      </c>
      <c r="D29" s="25" t="str">
        <f ca="1">VLOOKUP($B29,[1]Registration!$A:$E,4,0)</f>
        <v>U/A</v>
      </c>
      <c r="E29" s="41" t="str">
        <f ca="1">VLOOKUP($B29,[1]Registration!$A:$E,5,0)</f>
        <v>SF</v>
      </c>
      <c r="F29" s="74">
        <v>55</v>
      </c>
      <c r="G29" s="40">
        <v>70</v>
      </c>
      <c r="H29" s="38">
        <v>47</v>
      </c>
      <c r="I29" s="39"/>
      <c r="J29" s="39"/>
      <c r="K29" s="39"/>
      <c r="L29" s="39"/>
      <c r="M29" s="38">
        <f t="shared" si="0"/>
        <v>172</v>
      </c>
    </row>
    <row r="30" spans="1:13" ht="15.6" x14ac:dyDescent="0.3">
      <c r="A30" s="37">
        <v>26</v>
      </c>
      <c r="B30" s="27" t="str">
        <f ca="1">VLOOKUP($B30,[2]Registration!$A:$E,2,0)</f>
        <v xml:space="preserve">David </v>
      </c>
      <c r="C30" s="27" t="str">
        <f ca="1">VLOOKUP($B30,[2]Registration!$A:$E,3,0)</f>
        <v>Shaw</v>
      </c>
      <c r="D30" s="27" t="str">
        <f ca="1">VLOOKUP($B30,[2]Registration!$A:$E,4,0)</f>
        <v>NRR</v>
      </c>
      <c r="E30" s="55" t="str">
        <f ca="1">VLOOKUP($B30,[2]Registration!$A:$E,5,0)</f>
        <v>SM</v>
      </c>
      <c r="F30" s="75"/>
      <c r="G30" s="40">
        <v>88</v>
      </c>
      <c r="H30" s="38">
        <v>82</v>
      </c>
      <c r="I30" s="39"/>
      <c r="J30" s="39"/>
      <c r="K30" s="39"/>
      <c r="L30" s="39"/>
      <c r="M30" s="38">
        <f t="shared" si="0"/>
        <v>170</v>
      </c>
    </row>
    <row r="31" spans="1:13" ht="15.6" x14ac:dyDescent="0.3">
      <c r="A31" s="37">
        <v>27</v>
      </c>
      <c r="B31" s="27" t="str">
        <f ca="1">VLOOKUP($B31,[1]Registration!$A:$E,2,0)</f>
        <v>Kenny</v>
      </c>
      <c r="C31" s="27" t="str">
        <f ca="1">VLOOKUP($B31,[1]Registration!$A:$E,3,0)</f>
        <v>Macrae</v>
      </c>
      <c r="D31" s="27" t="str">
        <f ca="1">VLOOKUP($B31,[1]Registration!$A:$E,4,0)</f>
        <v>MRR</v>
      </c>
      <c r="E31" s="55" t="str">
        <f ca="1">VLOOKUP($B31,[1]Registration!$A:$E,5,0)</f>
        <v>M50</v>
      </c>
      <c r="F31" s="74">
        <v>79</v>
      </c>
      <c r="G31" s="40">
        <v>84</v>
      </c>
      <c r="H31" s="38"/>
      <c r="I31" s="39"/>
      <c r="J31" s="39"/>
      <c r="K31" s="39"/>
      <c r="L31" s="39"/>
      <c r="M31" s="38">
        <f t="shared" si="0"/>
        <v>163</v>
      </c>
    </row>
    <row r="32" spans="1:13" ht="15.6" x14ac:dyDescent="0.3">
      <c r="A32" s="37">
        <v>28</v>
      </c>
      <c r="B32" s="25" t="str">
        <f ca="1">VLOOKUP($B32,[1]Registration!$A:$E,2,0)</f>
        <v>Colin</v>
      </c>
      <c r="C32" s="25" t="str">
        <f ca="1">VLOOKUP($B32,[1]Registration!$A:$E,3,0)</f>
        <v>Anderson</v>
      </c>
      <c r="D32" s="25" t="str">
        <f ca="1">VLOOKUP($B32,[1]Registration!$A:$E,4,0)</f>
        <v>U/A</v>
      </c>
      <c r="E32" s="41" t="str">
        <f ca="1">VLOOKUP($B32,[1]Registration!$A:$E,5,0)</f>
        <v>M50</v>
      </c>
      <c r="F32" s="74">
        <v>53</v>
      </c>
      <c r="G32" s="40">
        <v>68</v>
      </c>
      <c r="H32" s="38">
        <v>42</v>
      </c>
      <c r="I32" s="39"/>
      <c r="J32" s="39"/>
      <c r="K32" s="39"/>
      <c r="L32" s="39"/>
      <c r="M32" s="38">
        <f t="shared" si="0"/>
        <v>163</v>
      </c>
    </row>
    <row r="33" spans="1:13" ht="15.6" x14ac:dyDescent="0.3">
      <c r="A33" s="37">
        <v>29</v>
      </c>
      <c r="B33" s="27" t="str">
        <f ca="1">VLOOKUP($B33,[2]Registration!$A:$E,2,0)</f>
        <v>Neil</v>
      </c>
      <c r="C33" s="27" t="str">
        <f ca="1">VLOOKUP($B33,[2]Registration!$A:$E,3,0)</f>
        <v>Crookston</v>
      </c>
      <c r="D33" s="27" t="str">
        <f ca="1">VLOOKUP($B33,[2]Registration!$A:$E,4,0)</f>
        <v>MRR</v>
      </c>
      <c r="E33" s="55" t="str">
        <f ca="1">VLOOKUP($B33,[2]Registration!$A:$E,5,0)</f>
        <v>M40</v>
      </c>
      <c r="F33" s="75"/>
      <c r="G33" s="40">
        <v>80</v>
      </c>
      <c r="H33" s="38">
        <v>79</v>
      </c>
      <c r="I33" s="39"/>
      <c r="J33" s="39"/>
      <c r="K33" s="39"/>
      <c r="L33" s="39"/>
      <c r="M33" s="38">
        <f t="shared" si="0"/>
        <v>159</v>
      </c>
    </row>
    <row r="34" spans="1:13" ht="15.6" x14ac:dyDescent="0.3">
      <c r="A34" s="37">
        <v>30</v>
      </c>
      <c r="B34" s="25" t="str">
        <f ca="1">VLOOKUP($B34,[1]Registration!$A:$E,2,0)</f>
        <v>Linsey</v>
      </c>
      <c r="C34" s="25" t="str">
        <f ca="1">VLOOKUP($B34,[1]Registration!$A:$E,3,0)</f>
        <v>Milne</v>
      </c>
      <c r="D34" s="25" t="str">
        <f ca="1">VLOOKUP($B34,[1]Registration!$A:$E,4,0)</f>
        <v>NRR</v>
      </c>
      <c r="E34" s="41" t="str">
        <f ca="1">VLOOKUP($B34,[1]Registration!$A:$E,5,0)</f>
        <v>F40</v>
      </c>
      <c r="F34" s="74">
        <v>52</v>
      </c>
      <c r="G34" s="40">
        <v>65</v>
      </c>
      <c r="H34" s="38">
        <v>40</v>
      </c>
      <c r="I34" s="39"/>
      <c r="J34" s="39"/>
      <c r="K34" s="39"/>
      <c r="L34" s="39"/>
      <c r="M34" s="38">
        <f t="shared" si="0"/>
        <v>157</v>
      </c>
    </row>
    <row r="35" spans="1:13" ht="15.6" x14ac:dyDescent="0.3">
      <c r="A35" s="37">
        <v>31</v>
      </c>
      <c r="B35" s="25" t="str">
        <f ca="1">VLOOKUP($B35,[1]Registration!$A:$E,2,0)</f>
        <v>Joanne</v>
      </c>
      <c r="C35" s="25" t="str">
        <f ca="1">VLOOKUP($B35,[1]Registration!$A:$E,3,0)</f>
        <v>Philips</v>
      </c>
      <c r="D35" s="25" t="str">
        <f ca="1">VLOOKUP($B35,[1]Registration!$A:$E,4,0)</f>
        <v>MRR</v>
      </c>
      <c r="E35" s="41" t="str">
        <f ca="1">VLOOKUP($B35,[1]Registration!$A:$E,5,0)</f>
        <v>F40</v>
      </c>
      <c r="F35" s="74">
        <v>76</v>
      </c>
      <c r="G35" s="40"/>
      <c r="H35" s="38">
        <v>80</v>
      </c>
      <c r="I35" s="39"/>
      <c r="J35" s="39"/>
      <c r="K35" s="39"/>
      <c r="L35" s="39"/>
      <c r="M35" s="38">
        <f t="shared" si="0"/>
        <v>156</v>
      </c>
    </row>
    <row r="36" spans="1:13" ht="15.6" x14ac:dyDescent="0.3">
      <c r="A36" s="37">
        <v>32</v>
      </c>
      <c r="B36" s="71" t="str">
        <f ca="1">VLOOKUP($B36,[2]Registration!$A:$E,2,0)</f>
        <v>Kate</v>
      </c>
      <c r="C36" s="71" t="str">
        <f ca="1">VLOOKUP($B36,[2]Registration!$A:$E,3,0)</f>
        <v>McLuckie</v>
      </c>
      <c r="D36" s="71" t="str">
        <f ca="1">VLOOKUP($B36,[2]Registration!$A:$E,4,0)</f>
        <v>MRR</v>
      </c>
      <c r="E36" s="72" t="str">
        <f ca="1">VLOOKUP($B36,[2]Registration!$A:$E,5,0)</f>
        <v>FU20</v>
      </c>
      <c r="F36" s="74"/>
      <c r="G36" s="40">
        <v>81</v>
      </c>
      <c r="H36" s="38">
        <v>75</v>
      </c>
      <c r="I36" s="39"/>
      <c r="J36" s="39"/>
      <c r="K36" s="39"/>
      <c r="L36" s="39"/>
      <c r="M36" s="38">
        <f t="shared" si="0"/>
        <v>156</v>
      </c>
    </row>
    <row r="37" spans="1:13" ht="15.6" x14ac:dyDescent="0.3">
      <c r="A37" s="37">
        <v>33</v>
      </c>
      <c r="B37" s="25" t="str">
        <f ca="1">VLOOKUP($B37,[1]Registration!$A:$E,2,0)</f>
        <v>Bill</v>
      </c>
      <c r="C37" s="25" t="str">
        <f ca="1">VLOOKUP($B37,[1]Registration!$A:$E,3,0)</f>
        <v>Young</v>
      </c>
      <c r="D37" s="25" t="str">
        <f ca="1">VLOOKUP($B37,[1]Registration!$A:$E,4,0)</f>
        <v>Moravian Orienteers</v>
      </c>
      <c r="E37" s="41" t="str">
        <f ca="1">VLOOKUP($B37,[1]Registration!$A:$E,5,0)</f>
        <v>M50</v>
      </c>
      <c r="F37" s="74">
        <v>77</v>
      </c>
      <c r="G37" s="40"/>
      <c r="H37" s="38">
        <v>76</v>
      </c>
      <c r="I37" s="39"/>
      <c r="J37" s="39"/>
      <c r="K37" s="39"/>
      <c r="L37" s="39"/>
      <c r="M37" s="38">
        <f t="shared" si="0"/>
        <v>153</v>
      </c>
    </row>
    <row r="38" spans="1:13" ht="15.6" x14ac:dyDescent="0.3">
      <c r="A38" s="37">
        <v>34</v>
      </c>
      <c r="B38" s="25" t="str">
        <f ca="1">VLOOKUP($B38,[1]Registration!$A:$E,2,0)</f>
        <v>Logan</v>
      </c>
      <c r="C38" s="25" t="str">
        <f ca="1">VLOOKUP($B38,[1]Registration!$A:$E,3,0)</f>
        <v>Poundall</v>
      </c>
      <c r="D38" s="25" t="str">
        <f ca="1">VLOOKUP($B38,[1]Registration!$A:$E,4,0)</f>
        <v>MRR</v>
      </c>
      <c r="E38" s="41" t="str">
        <f ca="1">VLOOKUP($B38,[1]Registration!$A:$E,5,0)</f>
        <v>SM</v>
      </c>
      <c r="F38" s="74">
        <v>72</v>
      </c>
      <c r="G38" s="40">
        <v>78</v>
      </c>
      <c r="H38" s="38"/>
      <c r="I38" s="39"/>
      <c r="J38" s="39"/>
      <c r="K38" s="39"/>
      <c r="L38" s="39"/>
      <c r="M38" s="38">
        <f t="shared" si="0"/>
        <v>150</v>
      </c>
    </row>
    <row r="39" spans="1:13" ht="15.6" x14ac:dyDescent="0.3">
      <c r="A39" s="37">
        <v>35</v>
      </c>
      <c r="B39" s="25" t="str">
        <f ca="1">VLOOKUP($B39,[2]Registration!$A:$E,2,0)</f>
        <v>Dave</v>
      </c>
      <c r="C39" s="25" t="str">
        <f ca="1">VLOOKUP($B39,[2]Registration!$A:$E,3,0)</f>
        <v>Mackinnon</v>
      </c>
      <c r="D39" s="25" t="str">
        <f ca="1">VLOOKUP($B39,[2]Registration!$A:$E,4,0)</f>
        <v>NRR</v>
      </c>
      <c r="E39" s="41" t="str">
        <f ca="1">VLOOKUP($B39,[2]Registration!$A:$E,5,0)</f>
        <v>M60</v>
      </c>
      <c r="F39" s="74"/>
      <c r="G39" s="40">
        <v>75</v>
      </c>
      <c r="H39" s="38">
        <v>61</v>
      </c>
      <c r="I39" s="39"/>
      <c r="J39" s="39"/>
      <c r="K39" s="39"/>
      <c r="L39" s="39"/>
      <c r="M39" s="38">
        <f t="shared" si="0"/>
        <v>136</v>
      </c>
    </row>
    <row r="40" spans="1:13" ht="15.6" x14ac:dyDescent="0.3">
      <c r="A40" s="37">
        <v>36</v>
      </c>
      <c r="B40" s="25" t="str">
        <f ca="1">VLOOKUP($B40,[1]Registration!$A:$E,2,0)</f>
        <v>Linda</v>
      </c>
      <c r="C40" s="25" t="str">
        <f ca="1">VLOOKUP($B40,[1]Registration!$A:$E,3,0)</f>
        <v>Gordon</v>
      </c>
      <c r="D40" s="25" t="str">
        <f ca="1">VLOOKUP($B40,[1]Registration!$A:$E,4,0)</f>
        <v>K&amp;D</v>
      </c>
      <c r="E40" s="41" t="str">
        <f ca="1">VLOOKUP($B40,[1]Registration!$A:$E,5,0)</f>
        <v>F50</v>
      </c>
      <c r="F40" s="74">
        <v>63</v>
      </c>
      <c r="G40" s="40"/>
      <c r="H40" s="38">
        <v>59</v>
      </c>
      <c r="I40" s="39"/>
      <c r="J40" s="39"/>
      <c r="K40" s="39"/>
      <c r="L40" s="39"/>
      <c r="M40" s="38">
        <f t="shared" si="0"/>
        <v>122</v>
      </c>
    </row>
    <row r="41" spans="1:13" ht="15.6" x14ac:dyDescent="0.3">
      <c r="A41" s="37">
        <v>37</v>
      </c>
      <c r="B41" s="25" t="str">
        <f ca="1">VLOOKUP($B41,[1]Registration!$A:$E,2,0)</f>
        <v>Ruairidh</v>
      </c>
      <c r="C41" s="25" t="str">
        <f ca="1">VLOOKUP($B41,[1]Registration!$A:$E,3,0)</f>
        <v>Ross</v>
      </c>
      <c r="D41" s="25" t="str">
        <f ca="1">VLOOKUP($B41,[1]Registration!$A:$E,4,0)</f>
        <v>U/A</v>
      </c>
      <c r="E41" s="41" t="str">
        <f ca="1">VLOOKUP($B41,[1]Registration!$A:$E,5,0)</f>
        <v>M40</v>
      </c>
      <c r="F41" s="74">
        <v>65</v>
      </c>
      <c r="G41" s="40"/>
      <c r="H41" s="38">
        <v>56</v>
      </c>
      <c r="I41" s="39"/>
      <c r="J41" s="39"/>
      <c r="K41" s="39"/>
      <c r="L41" s="39"/>
      <c r="M41" s="38">
        <f t="shared" si="0"/>
        <v>121</v>
      </c>
    </row>
    <row r="42" spans="1:13" ht="15.6" x14ac:dyDescent="0.3">
      <c r="A42" s="37">
        <v>38</v>
      </c>
      <c r="B42" s="25" t="str">
        <f ca="1">VLOOKUP($B42,[1]Registration!$A:$E,2,0)</f>
        <v>Katie</v>
      </c>
      <c r="C42" s="25" t="str">
        <f ca="1">VLOOKUP($B42,[1]Registration!$A:$E,3,0)</f>
        <v>Parry</v>
      </c>
      <c r="D42" s="25" t="str">
        <f ca="1">VLOOKUP($B42,[1]Registration!$A:$E,4,0)</f>
        <v>U/A</v>
      </c>
      <c r="E42" s="41" t="str">
        <f ca="1">VLOOKUP($B42,[1]Registration!$A:$E,5,0)</f>
        <v>F40</v>
      </c>
      <c r="F42" s="74">
        <v>66</v>
      </c>
      <c r="G42" s="40"/>
      <c r="H42" s="38">
        <v>51</v>
      </c>
      <c r="I42" s="39"/>
      <c r="J42" s="39"/>
      <c r="K42" s="39"/>
      <c r="L42" s="39"/>
      <c r="M42" s="38">
        <f t="shared" si="0"/>
        <v>117</v>
      </c>
    </row>
    <row r="43" spans="1:13" ht="15.6" x14ac:dyDescent="0.3">
      <c r="A43" s="37">
        <v>39</v>
      </c>
      <c r="B43" s="25" t="str">
        <f ca="1">VLOOKUP($B43,[1]Registration!$A:$E,2,0)</f>
        <v>Jade</v>
      </c>
      <c r="C43" s="25" t="str">
        <f ca="1">VLOOKUP($B43,[1]Registration!$A:$E,3,0)</f>
        <v>Inkson</v>
      </c>
      <c r="D43" s="25" t="str">
        <f ca="1">VLOOKUP($B43,[1]Registration!$A:$E,4,0)</f>
        <v>MRR</v>
      </c>
      <c r="E43" s="41" t="str">
        <f ca="1">VLOOKUP($B43,[1]Registration!$A:$E,5,0)</f>
        <v>SF</v>
      </c>
      <c r="F43" s="74">
        <v>59</v>
      </c>
      <c r="G43" s="40"/>
      <c r="H43" s="38">
        <v>50</v>
      </c>
      <c r="I43" s="39"/>
      <c r="J43" s="39"/>
      <c r="K43" s="39"/>
      <c r="L43" s="39"/>
      <c r="M43" s="38">
        <f t="shared" si="0"/>
        <v>109</v>
      </c>
    </row>
    <row r="44" spans="1:13" ht="15.6" x14ac:dyDescent="0.3">
      <c r="A44" s="37">
        <v>40</v>
      </c>
      <c r="B44" s="25" t="str">
        <f ca="1">VLOOKUP($B44,[1]Registration!$A:$E,2,0)</f>
        <v>Ruth</v>
      </c>
      <c r="C44" s="25" t="str">
        <f ca="1">VLOOKUP($B44,[1]Registration!$A:$E,3,0)</f>
        <v>Bens</v>
      </c>
      <c r="D44" s="25" t="str">
        <f ca="1">VLOOKUP($B44,[1]Registration!$A:$E,4,0)</f>
        <v>U/A</v>
      </c>
      <c r="E44" s="41" t="str">
        <f ca="1">VLOOKUP($B44,[1]Registration!$A:$E,5,0)</f>
        <v>F40</v>
      </c>
      <c r="F44" s="74">
        <v>61</v>
      </c>
      <c r="G44" s="40"/>
      <c r="H44" s="38">
        <v>45</v>
      </c>
      <c r="I44" s="39"/>
      <c r="J44" s="39"/>
      <c r="K44" s="39"/>
      <c r="L44" s="39"/>
      <c r="M44" s="38">
        <f t="shared" si="0"/>
        <v>106</v>
      </c>
    </row>
    <row r="45" spans="1:13" ht="15.6" x14ac:dyDescent="0.3">
      <c r="A45" s="37">
        <v>41</v>
      </c>
      <c r="B45" s="25" t="str">
        <f ca="1">VLOOKUP($B45,[2]Registration!$A:$E,2,0)</f>
        <v xml:space="preserve">Gordon </v>
      </c>
      <c r="C45" s="25" t="str">
        <f ca="1">VLOOKUP($B45,[2]Registration!$A:$E,3,0)</f>
        <v>Main</v>
      </c>
      <c r="D45" s="25" t="str">
        <f ca="1">VLOOKUP($B45,[2]Registration!$A:$E,4,0)</f>
        <v>NRR</v>
      </c>
      <c r="E45" s="41" t="str">
        <f ca="1">VLOOKUP($B45,[2]Registration!$A:$E,5,0)</f>
        <v>M60</v>
      </c>
      <c r="F45" s="75"/>
      <c r="G45" s="40">
        <v>66</v>
      </c>
      <c r="H45" s="38">
        <v>39</v>
      </c>
      <c r="I45" s="39"/>
      <c r="J45" s="39"/>
      <c r="K45" s="39"/>
      <c r="L45" s="39"/>
      <c r="M45" s="38">
        <f t="shared" si="0"/>
        <v>105</v>
      </c>
    </row>
    <row r="46" spans="1:13" ht="15.6" x14ac:dyDescent="0.3">
      <c r="A46" s="37">
        <v>42</v>
      </c>
      <c r="B46" s="25" t="str">
        <f ca="1">VLOOKUP($B46,[1]Registration!$A:$E,2,0)</f>
        <v>Cara</v>
      </c>
      <c r="C46" s="25" t="str">
        <f ca="1">VLOOKUP($B46,[1]Registration!$A:$E,3,0)</f>
        <v>Brennan</v>
      </c>
      <c r="D46" s="25" t="str">
        <f ca="1">VLOOKUP($B46,[1]Registration!$A:$E,4,0)</f>
        <v>MRR</v>
      </c>
      <c r="E46" s="41" t="str">
        <f ca="1">VLOOKUP($B46,[1]Registration!$A:$E,5,0)</f>
        <v>SF</v>
      </c>
      <c r="F46" s="74">
        <v>56</v>
      </c>
      <c r="G46" s="40"/>
      <c r="H46" s="38">
        <v>49</v>
      </c>
      <c r="I46" s="39"/>
      <c r="J46" s="39"/>
      <c r="K46" s="39"/>
      <c r="L46" s="39"/>
      <c r="M46" s="38">
        <f t="shared" si="0"/>
        <v>105</v>
      </c>
    </row>
    <row r="47" spans="1:13" ht="15.6" x14ac:dyDescent="0.3">
      <c r="A47" s="37">
        <v>43</v>
      </c>
      <c r="B47" s="27" t="str">
        <f ca="1">VLOOKUP($B47,[1]Registration!$A:$E,2,0)</f>
        <v>Robbie</v>
      </c>
      <c r="C47" s="27" t="str">
        <f ca="1">VLOOKUP($B47,[1]Registration!$A:$E,3,0)</f>
        <v>Paterson</v>
      </c>
      <c r="D47" s="27" t="str">
        <f ca="1">VLOOKUP($B47,[1]Registration!$A:$E,4,0)</f>
        <v>HHR</v>
      </c>
      <c r="E47" s="55" t="str">
        <f ca="1">VLOOKUP($B47,[1]Registration!$A:$E,5,0)</f>
        <v>M40</v>
      </c>
      <c r="F47" s="73">
        <v>99</v>
      </c>
      <c r="G47" s="40">
        <v>0</v>
      </c>
      <c r="H47" s="38"/>
      <c r="I47" s="39"/>
      <c r="J47" s="39"/>
      <c r="K47" s="39"/>
      <c r="L47" s="39"/>
      <c r="M47" s="38">
        <f t="shared" si="0"/>
        <v>99</v>
      </c>
    </row>
    <row r="48" spans="1:13" ht="15.6" x14ac:dyDescent="0.3">
      <c r="A48" s="37">
        <v>44</v>
      </c>
      <c r="B48" s="25" t="str">
        <f ca="1">VLOOKUP($B48,[1]Registration!$A:$E,2,0)</f>
        <v>Kenny</v>
      </c>
      <c r="C48" s="25" t="str">
        <f ca="1">VLOOKUP($B48,[1]Registration!$A:$E,3,0)</f>
        <v>Craib</v>
      </c>
      <c r="D48" s="25" t="str">
        <f ca="1">VLOOKUP($B48,[1]Registration!$A:$E,4,0)</f>
        <v>U/A</v>
      </c>
      <c r="E48" s="41" t="str">
        <f ca="1">VLOOKUP($B48,[1]Registration!$A:$E,5,0)</f>
        <v>M40</v>
      </c>
      <c r="F48" s="74">
        <v>54</v>
      </c>
      <c r="G48" s="40"/>
      <c r="H48" s="38">
        <v>41</v>
      </c>
      <c r="I48" s="42"/>
      <c r="J48" s="39"/>
      <c r="K48" s="39"/>
      <c r="L48" s="39"/>
      <c r="M48" s="38">
        <v>97</v>
      </c>
    </row>
    <row r="49" spans="1:13" ht="15.6" x14ac:dyDescent="0.3">
      <c r="A49" s="37">
        <v>45</v>
      </c>
      <c r="B49" s="25" t="s">
        <v>147</v>
      </c>
      <c r="C49" s="25" t="s">
        <v>148</v>
      </c>
      <c r="D49" s="25" t="s">
        <v>146</v>
      </c>
      <c r="E49" s="41" t="s">
        <v>149</v>
      </c>
      <c r="F49" s="123"/>
      <c r="G49" s="38"/>
      <c r="H49" s="38">
        <v>96</v>
      </c>
      <c r="I49" s="39"/>
      <c r="J49" s="39"/>
      <c r="K49" s="39"/>
      <c r="L49" s="39"/>
      <c r="M49" s="38">
        <f t="shared" ref="M49:M93" si="1">SUM(F49:J49)-K49-L49</f>
        <v>96</v>
      </c>
    </row>
    <row r="50" spans="1:13" ht="15.6" x14ac:dyDescent="0.3">
      <c r="A50" s="37">
        <v>46</v>
      </c>
      <c r="B50" s="25" t="s">
        <v>150</v>
      </c>
      <c r="C50" s="25" t="s">
        <v>151</v>
      </c>
      <c r="D50" s="25" t="s">
        <v>152</v>
      </c>
      <c r="E50" s="41" t="s">
        <v>153</v>
      </c>
      <c r="F50" s="19"/>
      <c r="G50" s="38"/>
      <c r="H50" s="38">
        <v>93</v>
      </c>
      <c r="I50" s="39"/>
      <c r="J50" s="39"/>
      <c r="K50" s="39"/>
      <c r="L50" s="39"/>
      <c r="M50" s="38">
        <f t="shared" si="1"/>
        <v>93</v>
      </c>
    </row>
    <row r="51" spans="1:13" ht="15.6" x14ac:dyDescent="0.3">
      <c r="A51" s="37">
        <v>47</v>
      </c>
      <c r="B51" s="27" t="str">
        <f ca="1">VLOOKUP($B51,[2]Registration!$A:$E,2,0)</f>
        <v>Callum</v>
      </c>
      <c r="C51" s="27" t="str">
        <f ca="1">VLOOKUP($B51,[2]Registration!$A:$E,3,0)</f>
        <v>Shand</v>
      </c>
      <c r="D51" s="27" t="str">
        <f ca="1">VLOOKUP($B51,[2]Registration!$A:$E,4,0)</f>
        <v>MRR</v>
      </c>
      <c r="E51" s="55" t="str">
        <f ca="1">VLOOKUP($B51,[2]Registration!$A:$E,5,0)</f>
        <v>SM</v>
      </c>
      <c r="F51" s="22"/>
      <c r="G51" s="38">
        <v>92</v>
      </c>
      <c r="H51" s="38"/>
      <c r="I51" s="39"/>
      <c r="J51" s="39"/>
      <c r="K51" s="39"/>
      <c r="L51" s="39"/>
      <c r="M51" s="38">
        <f t="shared" si="1"/>
        <v>92</v>
      </c>
    </row>
    <row r="52" spans="1:13" ht="15.6" x14ac:dyDescent="0.3">
      <c r="A52" s="37">
        <v>48</v>
      </c>
      <c r="B52" s="27" t="str">
        <f ca="1">VLOOKUP($B52,[1]Registration!$A:$E,2,0)</f>
        <v>Robert</v>
      </c>
      <c r="C52" s="27" t="str">
        <f ca="1">VLOOKUP($B52,[1]Registration!$A:$E,3,0)</f>
        <v>Paterson</v>
      </c>
      <c r="D52" s="27" t="str">
        <f ca="1">VLOOKUP($B52,[1]Registration!$A:$E,4,0)</f>
        <v>FH</v>
      </c>
      <c r="E52" s="55" t="str">
        <f ca="1">VLOOKUP($B52,[1]Registration!$A:$E,5,0)</f>
        <v>M40</v>
      </c>
      <c r="F52" s="22">
        <v>92</v>
      </c>
      <c r="G52" s="38"/>
      <c r="H52" s="38"/>
      <c r="I52" s="39"/>
      <c r="J52" s="39"/>
      <c r="K52" s="39"/>
      <c r="L52" s="39"/>
      <c r="M52" s="38">
        <f t="shared" si="1"/>
        <v>92</v>
      </c>
    </row>
    <row r="53" spans="1:13" ht="15.6" x14ac:dyDescent="0.3">
      <c r="A53" s="37">
        <v>49</v>
      </c>
      <c r="B53" s="27" t="str">
        <f ca="1">VLOOKUP($B53,[1]Registration!$A:$E,2,0)</f>
        <v>Stewart</v>
      </c>
      <c r="C53" s="27" t="str">
        <f ca="1">VLOOKUP($B53,[1]Registration!$A:$E,3,0)</f>
        <v>Sutherland</v>
      </c>
      <c r="D53" s="27" t="str">
        <f ca="1">VLOOKUP($B53,[1]Registration!$A:$E,4,0)</f>
        <v>U/A</v>
      </c>
      <c r="E53" s="55" t="str">
        <f ca="1">VLOOKUP($B53,[1]Registration!$A:$E,5,0)</f>
        <v>M40</v>
      </c>
      <c r="F53" s="22">
        <v>91</v>
      </c>
      <c r="G53" s="38"/>
      <c r="H53" s="38"/>
      <c r="I53" s="39"/>
      <c r="J53" s="39"/>
      <c r="K53" s="39"/>
      <c r="L53" s="39"/>
      <c r="M53" s="38">
        <f t="shared" si="1"/>
        <v>91</v>
      </c>
    </row>
    <row r="54" spans="1:13" ht="15.6" x14ac:dyDescent="0.3">
      <c r="A54" s="37">
        <v>50</v>
      </c>
      <c r="B54" s="27" t="str">
        <f ca="1">VLOOKUP($B54,[2]Registration!$A:$E,2,0)</f>
        <v>Matthew</v>
      </c>
      <c r="C54" s="27" t="str">
        <f ca="1">VLOOKUP($B54,[2]Registration!$A:$E,3,0)</f>
        <v>Howlett</v>
      </c>
      <c r="D54" s="27" t="str">
        <f ca="1">VLOOKUP($B54,[2]Registration!$A:$E,4,0)</f>
        <v>39 Engineers</v>
      </c>
      <c r="E54" s="55" t="str">
        <f ca="1">VLOOKUP($B54,[2]Registration!$A:$E,5,0)</f>
        <v>SM</v>
      </c>
      <c r="F54" s="38"/>
      <c r="G54" s="38">
        <v>90</v>
      </c>
      <c r="H54" s="38"/>
      <c r="I54" s="39"/>
      <c r="J54" s="39"/>
      <c r="K54" s="39"/>
      <c r="L54" s="39"/>
      <c r="M54" s="38">
        <f t="shared" si="1"/>
        <v>90</v>
      </c>
    </row>
    <row r="55" spans="1:13" ht="15.6" x14ac:dyDescent="0.3">
      <c r="A55" s="37">
        <v>51</v>
      </c>
      <c r="B55" s="27" t="str">
        <f ca="1">VLOOKUP($B55,[1]Registration!$A:$E,2,0)</f>
        <v>Zdenka</v>
      </c>
      <c r="C55" s="27" t="str">
        <f ca="1">VLOOKUP($B55,[1]Registration!$A:$E,3,0)</f>
        <v>Fraser</v>
      </c>
      <c r="D55" s="27" t="str">
        <f ca="1">VLOOKUP($B55,[1]Registration!$A:$E,4,0)</f>
        <v>NRR</v>
      </c>
      <c r="E55" s="55" t="str">
        <f ca="1">VLOOKUP($B55,[1]Registration!$A:$E,5,0)</f>
        <v>F540</v>
      </c>
      <c r="F55" s="22">
        <v>86</v>
      </c>
      <c r="G55" s="38"/>
      <c r="H55" s="38"/>
      <c r="I55" s="39"/>
      <c r="J55" s="39"/>
      <c r="K55" s="39"/>
      <c r="L55" s="39"/>
      <c r="M55" s="38">
        <f t="shared" si="1"/>
        <v>86</v>
      </c>
    </row>
    <row r="56" spans="1:13" ht="15.6" x14ac:dyDescent="0.3">
      <c r="A56" s="37">
        <v>52</v>
      </c>
      <c r="B56" s="25" t="s">
        <v>154</v>
      </c>
      <c r="C56" s="25" t="s">
        <v>155</v>
      </c>
      <c r="D56" s="25" t="s">
        <v>156</v>
      </c>
      <c r="E56" s="41" t="s">
        <v>149</v>
      </c>
      <c r="F56" s="38"/>
      <c r="G56" s="38"/>
      <c r="H56" s="38">
        <v>84</v>
      </c>
      <c r="I56" s="39"/>
      <c r="J56" s="39"/>
      <c r="K56" s="39"/>
      <c r="L56" s="39"/>
      <c r="M56" s="38">
        <f t="shared" si="1"/>
        <v>84</v>
      </c>
    </row>
    <row r="57" spans="1:13" ht="15.6" x14ac:dyDescent="0.3">
      <c r="A57" s="37">
        <v>53</v>
      </c>
      <c r="B57" s="27" t="str">
        <f ca="1">VLOOKUP($B57,[1]Registration!$A:$E,2,0)</f>
        <v>Craig</v>
      </c>
      <c r="C57" s="27" t="str">
        <f ca="1">VLOOKUP($B57,[1]Registration!$A:$E,3,0)</f>
        <v>Rowley</v>
      </c>
      <c r="D57" s="27" t="str">
        <f ca="1">VLOOKUP($B57,[1]Registration!$A:$E,4,0)</f>
        <v>MRR</v>
      </c>
      <c r="E57" s="55" t="str">
        <f ca="1">VLOOKUP($B57,[1]Registration!$A:$E,5,0)</f>
        <v>SM</v>
      </c>
      <c r="F57" s="19">
        <v>82</v>
      </c>
      <c r="G57" s="38"/>
      <c r="H57" s="38"/>
      <c r="I57" s="39"/>
      <c r="J57" s="39"/>
      <c r="K57" s="39"/>
      <c r="L57" s="39"/>
      <c r="M57" s="38">
        <f t="shared" si="1"/>
        <v>82</v>
      </c>
    </row>
    <row r="58" spans="1:13" ht="15.6" x14ac:dyDescent="0.3">
      <c r="A58" s="37">
        <v>54</v>
      </c>
      <c r="B58" s="27" t="str">
        <f ca="1">VLOOKUP($B58,[1]Registration!$A:$E,2,0)</f>
        <v>Kevin</v>
      </c>
      <c r="C58" s="27" t="str">
        <f ca="1">VLOOKUP($B58,[1]Registration!$A:$E,3,0)</f>
        <v>Morison</v>
      </c>
      <c r="D58" s="27" t="str">
        <f ca="1">VLOOKUP($B58,[1]Registration!$A:$E,4,0)</f>
        <v>MRR</v>
      </c>
      <c r="E58" s="55" t="str">
        <f ca="1">VLOOKUP($B58,[1]Registration!$A:$E,5,0)</f>
        <v>SM</v>
      </c>
      <c r="F58" s="19">
        <v>81</v>
      </c>
      <c r="G58" s="38"/>
      <c r="H58" s="38"/>
      <c r="I58" s="39"/>
      <c r="J58" s="39"/>
      <c r="K58" s="39"/>
      <c r="L58" s="39"/>
      <c r="M58" s="38">
        <f t="shared" si="1"/>
        <v>81</v>
      </c>
    </row>
    <row r="59" spans="1:13" ht="15.6" x14ac:dyDescent="0.3">
      <c r="A59" s="37">
        <v>55</v>
      </c>
      <c r="B59" s="25" t="s">
        <v>157</v>
      </c>
      <c r="C59" s="25" t="s">
        <v>158</v>
      </c>
      <c r="D59" s="25" t="s">
        <v>159</v>
      </c>
      <c r="E59" s="41" t="s">
        <v>160</v>
      </c>
      <c r="F59" s="38"/>
      <c r="G59" s="38"/>
      <c r="H59" s="38">
        <v>78</v>
      </c>
      <c r="I59" s="39"/>
      <c r="J59" s="39"/>
      <c r="K59" s="39"/>
      <c r="L59" s="39"/>
      <c r="M59" s="38">
        <f t="shared" si="1"/>
        <v>78</v>
      </c>
    </row>
    <row r="60" spans="1:13" ht="15.6" x14ac:dyDescent="0.3">
      <c r="A60" s="37">
        <v>56</v>
      </c>
      <c r="B60" s="25" t="str">
        <f ca="1">VLOOKUP($B60,[1]Registration!$A:$E,2,0)</f>
        <v>Fran</v>
      </c>
      <c r="C60" s="25" t="str">
        <f ca="1">VLOOKUP($B60,[1]Registration!$A:$E,3,0)</f>
        <v>Kelly</v>
      </c>
      <c r="D60" s="25" t="str">
        <f ca="1">VLOOKUP($B60,[1]Registration!$A:$E,4,0)</f>
        <v>U/A</v>
      </c>
      <c r="E60" s="41" t="str">
        <f ca="1">VLOOKUP($B60,[1]Registration!$A:$E,5,0)</f>
        <v>SF</v>
      </c>
      <c r="F60" s="19">
        <v>78</v>
      </c>
      <c r="G60" s="38"/>
      <c r="H60" s="38"/>
      <c r="I60" s="39"/>
      <c r="J60" s="39"/>
      <c r="K60" s="39"/>
      <c r="L60" s="39"/>
      <c r="M60" s="38">
        <f t="shared" si="1"/>
        <v>78</v>
      </c>
    </row>
    <row r="61" spans="1:13" ht="15.6" x14ac:dyDescent="0.3">
      <c r="A61" s="37">
        <v>57</v>
      </c>
      <c r="B61" s="25" t="s">
        <v>161</v>
      </c>
      <c r="C61" s="25" t="s">
        <v>162</v>
      </c>
      <c r="D61" s="25" t="s">
        <v>152</v>
      </c>
      <c r="E61" s="41" t="s">
        <v>163</v>
      </c>
      <c r="F61" s="38"/>
      <c r="G61" s="38"/>
      <c r="H61" s="38">
        <v>77</v>
      </c>
      <c r="I61" s="39"/>
      <c r="J61" s="39"/>
      <c r="K61" s="39"/>
      <c r="L61" s="39"/>
      <c r="M61" s="38">
        <f t="shared" si="1"/>
        <v>77</v>
      </c>
    </row>
    <row r="62" spans="1:13" ht="15.6" x14ac:dyDescent="0.3">
      <c r="A62" s="37">
        <v>58</v>
      </c>
      <c r="B62" s="25" t="str">
        <f ca="1">VLOOKUP($B62,[2]Registration!$A:$E,2,0)</f>
        <v>James</v>
      </c>
      <c r="C62" s="25" t="str">
        <f ca="1">VLOOKUP($B62,[2]Registration!$A:$E,3,0)</f>
        <v>Summers</v>
      </c>
      <c r="D62" s="25" t="str">
        <f ca="1">VLOOKUP($B62,[2]Registration!$A:$E,4,0)</f>
        <v>Chilled Running</v>
      </c>
      <c r="E62" s="41" t="str">
        <f ca="1">VLOOKUP($B62,[2]Registration!$A:$E,5,0)</f>
        <v>M40</v>
      </c>
      <c r="F62" s="38"/>
      <c r="G62" s="38">
        <v>74</v>
      </c>
      <c r="H62" s="38"/>
      <c r="I62" s="39"/>
      <c r="J62" s="39"/>
      <c r="K62" s="39"/>
      <c r="L62" s="39"/>
      <c r="M62" s="38">
        <f t="shared" si="1"/>
        <v>74</v>
      </c>
    </row>
    <row r="63" spans="1:13" ht="15.6" x14ac:dyDescent="0.3">
      <c r="A63" s="37">
        <v>59</v>
      </c>
      <c r="B63" s="25" t="str">
        <f ca="1">VLOOKUP($B63,[3]Registration!$A:$E,2,0)</f>
        <v>Simon</v>
      </c>
      <c r="C63" s="25" t="str">
        <f ca="1">VLOOKUP($B63,[3]Registration!$A:$E,3,0)</f>
        <v>King</v>
      </c>
      <c r="D63" s="25" t="str">
        <f ca="1">VLOOKUP($B63,[3]Registration!$A:$E,4,0)</f>
        <v>MRR</v>
      </c>
      <c r="E63" s="41" t="str">
        <f ca="1">VLOOKUP($B63,[3]Registration!$A:$E,5,0)</f>
        <v>M40</v>
      </c>
      <c r="F63" s="19"/>
      <c r="G63" s="38"/>
      <c r="H63" s="38">
        <v>74</v>
      </c>
      <c r="I63" s="39"/>
      <c r="J63" s="39"/>
      <c r="K63" s="39"/>
      <c r="L63" s="39"/>
      <c r="M63" s="38">
        <f t="shared" si="1"/>
        <v>74</v>
      </c>
    </row>
    <row r="64" spans="1:13" ht="15.6" x14ac:dyDescent="0.3">
      <c r="A64" s="37">
        <v>60</v>
      </c>
      <c r="B64" s="25" t="str">
        <f ca="1">VLOOKUP($B64,[1]Registration!$A:$E,2,0)</f>
        <v>Morag</v>
      </c>
      <c r="C64" s="25" t="str">
        <f ca="1">VLOOKUP($B64,[1]Registration!$A:$E,3,0)</f>
        <v>McLuckie</v>
      </c>
      <c r="D64" s="25" t="str">
        <f ca="1">VLOOKUP($B64,[1]Registration!$A:$E,4,0)</f>
        <v>Moravian Orienteers</v>
      </c>
      <c r="E64" s="41" t="str">
        <f ca="1">VLOOKUP($B64,[1]Registration!$A:$E,5,0)</f>
        <v>F50</v>
      </c>
      <c r="F64" s="19">
        <v>73</v>
      </c>
      <c r="G64" s="38"/>
      <c r="H64" s="38"/>
      <c r="I64" s="39"/>
      <c r="J64" s="39"/>
      <c r="K64" s="39"/>
      <c r="L64" s="39"/>
      <c r="M64" s="38">
        <f t="shared" si="1"/>
        <v>73</v>
      </c>
    </row>
    <row r="65" spans="1:13" ht="15.6" x14ac:dyDescent="0.3">
      <c r="A65" s="37">
        <v>61</v>
      </c>
      <c r="B65" s="25" t="str">
        <f ca="1">VLOOKUP($B65,[3]Registration!$A:$E,2,0)</f>
        <v>William</v>
      </c>
      <c r="C65" s="25" t="str">
        <f ca="1">VLOOKUP($B65,[3]Registration!$A:$E,3,0)</f>
        <v>King</v>
      </c>
      <c r="D65" s="25" t="str">
        <f ca="1">VLOOKUP($B65,[3]Registration!$A:$E,4,0)</f>
        <v>MRR</v>
      </c>
      <c r="E65" s="41" t="str">
        <f ca="1">VLOOKUP($B65,[3]Registration!$A:$E,5,0)</f>
        <v>MU20</v>
      </c>
      <c r="F65" s="38"/>
      <c r="G65" s="38"/>
      <c r="H65" s="38">
        <v>72</v>
      </c>
      <c r="I65" s="39"/>
      <c r="J65" s="39"/>
      <c r="K65" s="39"/>
      <c r="L65" s="39"/>
      <c r="M65" s="38">
        <f t="shared" si="1"/>
        <v>72</v>
      </c>
    </row>
    <row r="66" spans="1:13" ht="15.6" x14ac:dyDescent="0.3">
      <c r="A66" s="37">
        <v>62</v>
      </c>
      <c r="B66" s="25" t="str">
        <f ca="1">VLOOKUP($B66,[1]Registration!$A:$E,2,0)</f>
        <v>Steve</v>
      </c>
      <c r="C66" s="25" t="str">
        <f ca="1">VLOOKUP($B66,[1]Registration!$A:$E,3,0)</f>
        <v>Donaghty</v>
      </c>
      <c r="D66" s="25" t="str">
        <f ca="1">VLOOKUP($B66,[1]Registration!$A:$E,4,0)</f>
        <v>MRR</v>
      </c>
      <c r="E66" s="41" t="str">
        <f ca="1">VLOOKUP($B66,[1]Registration!$A:$E,5,0)</f>
        <v>M50</v>
      </c>
      <c r="F66" s="19">
        <v>70</v>
      </c>
      <c r="G66" s="38"/>
      <c r="H66" s="38"/>
      <c r="I66" s="39"/>
      <c r="J66" s="39"/>
      <c r="K66" s="39"/>
      <c r="L66" s="39"/>
      <c r="M66" s="38">
        <f t="shared" si="1"/>
        <v>70</v>
      </c>
    </row>
    <row r="67" spans="1:13" ht="15.6" x14ac:dyDescent="0.3">
      <c r="A67" s="37">
        <v>63</v>
      </c>
      <c r="B67" s="25" t="str">
        <f ca="1">VLOOKUP($B67,[3]Registration!$A:$E,2,0)</f>
        <v>Colin</v>
      </c>
      <c r="C67" s="25" t="str">
        <f ca="1">VLOOKUP($B67,[3]Registration!$A:$E,3,0)</f>
        <v>Cumming</v>
      </c>
      <c r="D67" s="25" t="str">
        <f ca="1">VLOOKUP($B67,[3]Registration!$A:$E,4,0)</f>
        <v>MRR</v>
      </c>
      <c r="E67" s="41" t="str">
        <f ca="1">VLOOKUP($B67,[3]Registration!$A:$E,5,0)</f>
        <v>M40</v>
      </c>
      <c r="F67" s="38"/>
      <c r="G67" s="38"/>
      <c r="H67" s="38">
        <v>70</v>
      </c>
      <c r="I67" s="39"/>
      <c r="J67" s="39"/>
      <c r="K67" s="39"/>
      <c r="L67" s="39"/>
      <c r="M67" s="38">
        <f t="shared" si="1"/>
        <v>70</v>
      </c>
    </row>
    <row r="68" spans="1:13" ht="15.6" x14ac:dyDescent="0.3">
      <c r="A68" s="37">
        <v>64</v>
      </c>
      <c r="B68" s="25" t="str">
        <f ca="1">VLOOKUP($B68,[3]Registration!$A:$E,2,0)</f>
        <v>Willie</v>
      </c>
      <c r="C68" s="25" t="str">
        <f ca="1">VLOOKUP($B68,[3]Registration!$A:$E,3,0)</f>
        <v>Stewart</v>
      </c>
      <c r="D68" s="25" t="str">
        <f ca="1">VLOOKUP($B68,[3]Registration!$A:$E,4,0)</f>
        <v>MRR</v>
      </c>
      <c r="E68" s="41" t="str">
        <f ca="1">VLOOKUP($B68,[3]Registration!$A:$E,5,0)</f>
        <v>SM</v>
      </c>
      <c r="F68" s="38"/>
      <c r="G68" s="38"/>
      <c r="H68" s="38">
        <v>69</v>
      </c>
      <c r="I68" s="39"/>
      <c r="J68" s="39"/>
      <c r="K68" s="39"/>
      <c r="L68" s="39"/>
      <c r="M68" s="38">
        <f t="shared" si="1"/>
        <v>69</v>
      </c>
    </row>
    <row r="69" spans="1:13" ht="15.6" x14ac:dyDescent="0.3">
      <c r="A69" s="37">
        <v>65</v>
      </c>
      <c r="B69" s="25" t="str">
        <f ca="1">VLOOKUP($B69,[1]Registration!$A:$E,2,0)</f>
        <v>Chris</v>
      </c>
      <c r="C69" s="25" t="str">
        <f ca="1">VLOOKUP($B69,[1]Registration!$A:$E,3,0)</f>
        <v>Milne</v>
      </c>
      <c r="D69" s="25" t="str">
        <f ca="1">VLOOKUP($B69,[1]Registration!$A:$E,4,0)</f>
        <v>NRR</v>
      </c>
      <c r="E69" s="41" t="str">
        <f ca="1">VLOOKUP($B69,[1]Registration!$A:$E,5,0)</f>
        <v>M40</v>
      </c>
      <c r="F69" s="19">
        <v>69</v>
      </c>
      <c r="G69" s="38"/>
      <c r="H69" s="38"/>
      <c r="I69" s="39"/>
      <c r="J69" s="39"/>
      <c r="K69" s="39"/>
      <c r="L69" s="39"/>
      <c r="M69" s="38">
        <f t="shared" si="1"/>
        <v>69</v>
      </c>
    </row>
    <row r="70" spans="1:13" ht="15.6" x14ac:dyDescent="0.3">
      <c r="A70" s="37">
        <v>66</v>
      </c>
      <c r="B70" s="25" t="str">
        <f ca="1">VLOOKUP($B70,[3]Registration!$A:$E,2,0)</f>
        <v>James</v>
      </c>
      <c r="C70" s="25" t="str">
        <f ca="1">VLOOKUP($B70,[3]Registration!$A:$E,3,0)</f>
        <v>McCulloch</v>
      </c>
      <c r="D70" s="25" t="str">
        <f ca="1">VLOOKUP($B70,[3]Registration!$A:$E,4,0)</f>
        <v>U/A</v>
      </c>
      <c r="E70" s="41">
        <f ca="1">VLOOKUP($B70,[3]Registration!$A:$E,5,0)</f>
        <v>0</v>
      </c>
      <c r="F70" s="38"/>
      <c r="G70" s="38"/>
      <c r="H70" s="38">
        <v>68</v>
      </c>
      <c r="I70" s="39"/>
      <c r="J70" s="39"/>
      <c r="K70" s="39"/>
      <c r="L70" s="39"/>
      <c r="M70" s="38">
        <f t="shared" si="1"/>
        <v>68</v>
      </c>
    </row>
    <row r="71" spans="1:13" ht="15.6" x14ac:dyDescent="0.3">
      <c r="A71" s="37">
        <v>67</v>
      </c>
      <c r="B71" s="25" t="str">
        <f ca="1">VLOOKUP($B71,[2]Registration!$A:$E,2,0)</f>
        <v>Alison</v>
      </c>
      <c r="C71" s="25" t="str">
        <f ca="1">VLOOKUP($B71,[2]Registration!$A:$E,3,0)</f>
        <v>Moore</v>
      </c>
      <c r="D71" s="25" t="str">
        <f ca="1">VLOOKUP($B71,[2]Registration!$A:$E,4,0)</f>
        <v>U/A</v>
      </c>
      <c r="E71" s="41" t="str">
        <f ca="1">VLOOKUP($B71,[2]Registration!$A:$E,5,0)</f>
        <v>F50</v>
      </c>
      <c r="F71" s="38"/>
      <c r="G71" s="38">
        <v>67</v>
      </c>
      <c r="H71" s="38"/>
      <c r="I71" s="39"/>
      <c r="J71" s="39"/>
      <c r="K71" s="39"/>
      <c r="L71" s="39"/>
      <c r="M71" s="38">
        <f t="shared" si="1"/>
        <v>67</v>
      </c>
    </row>
    <row r="72" spans="1:13" ht="15.6" x14ac:dyDescent="0.3">
      <c r="A72" s="37">
        <v>68</v>
      </c>
      <c r="B72" s="25" t="str">
        <f ca="1">VLOOKUP($B72,[1]Registration!$A:$E,2,0)</f>
        <v>Maureen</v>
      </c>
      <c r="C72" s="25" t="str">
        <f ca="1">VLOOKUP($B72,[1]Registration!$A:$E,3,0)</f>
        <v>Mackie</v>
      </c>
      <c r="D72" s="25" t="str">
        <f ca="1">VLOOKUP($B72,[1]Registration!$A:$E,4,0)</f>
        <v>NRR</v>
      </c>
      <c r="E72" s="41" t="str">
        <f ca="1">VLOOKUP($B72,[1]Registration!$A:$E,5,0)</f>
        <v>F50</v>
      </c>
      <c r="F72" s="19">
        <v>67</v>
      </c>
      <c r="G72" s="38"/>
      <c r="H72" s="38"/>
      <c r="I72" s="39"/>
      <c r="J72" s="39"/>
      <c r="K72" s="39"/>
      <c r="L72" s="39"/>
      <c r="M72" s="38">
        <f t="shared" si="1"/>
        <v>67</v>
      </c>
    </row>
    <row r="73" spans="1:13" ht="15.6" x14ac:dyDescent="0.3">
      <c r="A73" s="37">
        <v>69</v>
      </c>
      <c r="B73" s="25" t="str">
        <f ca="1">VLOOKUP($B73,[3]Registration!$A:$E,2,0)</f>
        <v>Maureen</v>
      </c>
      <c r="C73" s="25" t="str">
        <f ca="1">VLOOKUP($B73,[3]Registration!$A:$E,3,0)</f>
        <v>Mackie</v>
      </c>
      <c r="D73" s="25" t="str">
        <f ca="1">VLOOKUP($B73,[3]Registration!$A:$E,4,0)</f>
        <v>NRR</v>
      </c>
      <c r="E73" s="41" t="str">
        <f ca="1">VLOOKUP($B73,[3]Registration!$A:$E,5,0)</f>
        <v>F50</v>
      </c>
      <c r="F73" s="38"/>
      <c r="G73" s="38"/>
      <c r="H73" s="38">
        <v>66</v>
      </c>
      <c r="I73" s="39"/>
      <c r="J73" s="39"/>
      <c r="K73" s="39"/>
      <c r="L73" s="39"/>
      <c r="M73" s="38">
        <f t="shared" si="1"/>
        <v>66</v>
      </c>
    </row>
    <row r="74" spans="1:13" ht="15.6" x14ac:dyDescent="0.3">
      <c r="A74" s="37">
        <v>70</v>
      </c>
      <c r="B74" s="25" t="str">
        <f ca="1">VLOOKUP($B74,[3]Registration!$A:$E,2,0)</f>
        <v>Kate</v>
      </c>
      <c r="C74" s="25" t="str">
        <f ca="1">VLOOKUP($B74,[3]Registration!$A:$E,3,0)</f>
        <v>Butterby</v>
      </c>
      <c r="D74" s="25" t="str">
        <f ca="1">VLOOKUP($B74,[3]Registration!$A:$E,4,0)</f>
        <v>NRR</v>
      </c>
      <c r="E74" s="41" t="str">
        <f ca="1">VLOOKUP($B74,[3]Registration!$A:$E,5,0)</f>
        <v>SF</v>
      </c>
      <c r="F74" s="38"/>
      <c r="G74" s="38"/>
      <c r="H74" s="38">
        <v>65</v>
      </c>
      <c r="I74" s="39"/>
      <c r="J74" s="39"/>
      <c r="K74" s="39"/>
      <c r="L74" s="39"/>
      <c r="M74" s="38">
        <f t="shared" si="1"/>
        <v>65</v>
      </c>
    </row>
    <row r="75" spans="1:13" ht="15.6" x14ac:dyDescent="0.3">
      <c r="A75" s="37">
        <v>71</v>
      </c>
      <c r="B75" s="25" t="str">
        <f ca="1">VLOOKUP($B75,[1]Registration!$A:$E,2,0)</f>
        <v>Carly</v>
      </c>
      <c r="C75" s="25" t="str">
        <f ca="1">VLOOKUP($B75,[1]Registration!$A:$E,3,0)</f>
        <v>Jo Evans</v>
      </c>
      <c r="D75" s="25" t="str">
        <f ca="1">VLOOKUP($B75,[1]Registration!$A:$E,4,0)</f>
        <v>K&amp;D</v>
      </c>
      <c r="E75" s="41" t="str">
        <f ca="1">VLOOKUP($B75,[1]Registration!$A:$E,5,0)</f>
        <v>SF</v>
      </c>
      <c r="F75" s="19">
        <v>64</v>
      </c>
      <c r="G75" s="38"/>
      <c r="H75" s="38"/>
      <c r="I75" s="39"/>
      <c r="J75" s="39"/>
      <c r="K75" s="39"/>
      <c r="L75" s="39"/>
      <c r="M75" s="38">
        <f t="shared" si="1"/>
        <v>64</v>
      </c>
    </row>
    <row r="76" spans="1:13" ht="15.6" x14ac:dyDescent="0.3">
      <c r="A76" s="37">
        <v>72</v>
      </c>
      <c r="B76" s="25" t="str">
        <f ca="1">VLOOKUP($B76,[2]Registration!$A:$E,2,0)</f>
        <v>Lisa</v>
      </c>
      <c r="C76" s="25" t="str">
        <f ca="1">VLOOKUP($B76,[2]Registration!$A:$E,3,0)</f>
        <v>Hepburn</v>
      </c>
      <c r="D76" s="25" t="str">
        <f ca="1">VLOOKUP($B76,[2]Registration!$A:$E,4,0)</f>
        <v>U/A</v>
      </c>
      <c r="E76" s="41" t="str">
        <f ca="1">VLOOKUP($B76,[2]Registration!$A:$E,5,0)</f>
        <v>F40</v>
      </c>
      <c r="F76" s="19"/>
      <c r="G76" s="38">
        <v>64</v>
      </c>
      <c r="H76" s="38"/>
      <c r="I76" s="39"/>
      <c r="J76" s="39"/>
      <c r="K76" s="39"/>
      <c r="L76" s="39"/>
      <c r="M76" s="38">
        <f t="shared" si="1"/>
        <v>64</v>
      </c>
    </row>
    <row r="77" spans="1:13" ht="15.6" x14ac:dyDescent="0.3">
      <c r="A77" s="37">
        <v>73</v>
      </c>
      <c r="B77" s="25" t="str">
        <f ca="1">VLOOKUP($B77,[3]Registration!$A:$E,2,0)</f>
        <v>Andrew</v>
      </c>
      <c r="C77" s="25" t="str">
        <f ca="1">VLOOKUP($B77,[3]Registration!$A:$E,3,0)</f>
        <v>Donegan</v>
      </c>
      <c r="D77" s="25" t="str">
        <f ca="1">VLOOKUP($B77,[3]Registration!$A:$E,4,0)</f>
        <v>MRR</v>
      </c>
      <c r="E77" s="41" t="str">
        <f ca="1">VLOOKUP($B77,[3]Registration!$A:$E,5,0)</f>
        <v>M50</v>
      </c>
      <c r="F77" s="38"/>
      <c r="G77" s="38"/>
      <c r="H77" s="38">
        <v>64</v>
      </c>
      <c r="I77" s="39"/>
      <c r="J77" s="39"/>
      <c r="K77" s="39"/>
      <c r="L77" s="39"/>
      <c r="M77" s="38">
        <f t="shared" si="1"/>
        <v>64</v>
      </c>
    </row>
    <row r="78" spans="1:13" ht="15.6" x14ac:dyDescent="0.3">
      <c r="A78" s="37">
        <v>74</v>
      </c>
      <c r="B78" s="25" t="str">
        <f ca="1">VLOOKUP($B78,[2]Registration!$A:$E,2,0)</f>
        <v>Amy</v>
      </c>
      <c r="C78" s="25" t="str">
        <f ca="1">VLOOKUP($B78,[2]Registration!$A:$E,3,0)</f>
        <v>Cruickshank</v>
      </c>
      <c r="D78" s="25" t="str">
        <f ca="1">VLOOKUP($B78,[2]Registration!$A:$E,4,0)</f>
        <v>U/A</v>
      </c>
      <c r="E78" s="41" t="str">
        <f ca="1">VLOOKUP($B78,[2]Registration!$A:$E,5,0)</f>
        <v>F50</v>
      </c>
      <c r="F78" s="19"/>
      <c r="G78" s="38">
        <v>63</v>
      </c>
      <c r="H78" s="38"/>
      <c r="I78" s="39"/>
      <c r="J78" s="39"/>
      <c r="K78" s="39"/>
      <c r="L78" s="39"/>
      <c r="M78" s="38">
        <f t="shared" si="1"/>
        <v>63</v>
      </c>
    </row>
    <row r="79" spans="1:13" ht="15.6" x14ac:dyDescent="0.3">
      <c r="A79" s="37">
        <v>75</v>
      </c>
      <c r="B79" s="25" t="str">
        <f ca="1">VLOOKUP($B79,[1]Registration!$A:$E,2,0)</f>
        <v>Sarah</v>
      </c>
      <c r="C79" s="25" t="str">
        <f ca="1">VLOOKUP($B79,[1]Registration!$A:$E,3,0)</f>
        <v>Houston</v>
      </c>
      <c r="D79" s="25" t="str">
        <f ca="1">VLOOKUP($B79,[1]Registration!$A:$E,4,0)</f>
        <v>U/A</v>
      </c>
      <c r="E79" s="41" t="str">
        <f ca="1">VLOOKUP($B79,[1]Registration!$A:$E,5,0)</f>
        <v>F60</v>
      </c>
      <c r="F79" s="19">
        <v>62</v>
      </c>
      <c r="G79" s="38"/>
      <c r="H79" s="38"/>
      <c r="I79" s="39"/>
      <c r="J79" s="39"/>
      <c r="K79" s="39"/>
      <c r="L79" s="39"/>
      <c r="M79" s="38">
        <f t="shared" si="1"/>
        <v>62</v>
      </c>
    </row>
    <row r="80" spans="1:13" ht="15.6" x14ac:dyDescent="0.3">
      <c r="A80" s="37">
        <v>76</v>
      </c>
      <c r="B80" s="25" t="str">
        <f ca="1">VLOOKUP($B80,[3]Registration!$A:$E,2,0)</f>
        <v>Edward</v>
      </c>
      <c r="C80" s="25" t="str">
        <f ca="1">VLOOKUP($B80,[3]Registration!$A:$E,3,0)</f>
        <v>Atkinson</v>
      </c>
      <c r="D80" s="25" t="str">
        <f ca="1">VLOOKUP($B80,[3]Registration!$A:$E,4,0)</f>
        <v>MRR</v>
      </c>
      <c r="E80" s="41" t="str">
        <f ca="1">VLOOKUP($B80,[3]Registration!$A:$E,5,0)</f>
        <v>M50</v>
      </c>
      <c r="F80" s="19"/>
      <c r="G80" s="38"/>
      <c r="H80" s="38">
        <v>60</v>
      </c>
      <c r="I80" s="39"/>
      <c r="J80" s="39"/>
      <c r="K80" s="39"/>
      <c r="L80" s="39"/>
      <c r="M80" s="38">
        <f t="shared" si="1"/>
        <v>60</v>
      </c>
    </row>
    <row r="81" spans="1:13" ht="15.6" x14ac:dyDescent="0.3">
      <c r="A81" s="37">
        <v>77</v>
      </c>
      <c r="B81" s="25" t="str">
        <f ca="1">VLOOKUP($B81,[3]Registration!$A:$E,2,0)</f>
        <v>Clare</v>
      </c>
      <c r="C81" s="25" t="str">
        <f ca="1">VLOOKUP($B81,[3]Registration!$A:$E,3,0)</f>
        <v>Ross</v>
      </c>
      <c r="D81" s="25" t="str">
        <f ca="1">VLOOKUP($B81,[3]Registration!$A:$E,4,0)</f>
        <v>MRR</v>
      </c>
      <c r="E81" s="41" t="str">
        <f ca="1">VLOOKUP($B81,[3]Registration!$A:$E,5,0)</f>
        <v>F40</v>
      </c>
      <c r="F81" s="38"/>
      <c r="G81" s="38"/>
      <c r="H81" s="38">
        <v>58</v>
      </c>
      <c r="I81" s="39"/>
      <c r="J81" s="39"/>
      <c r="K81" s="39"/>
      <c r="L81" s="39"/>
      <c r="M81" s="38">
        <f t="shared" si="1"/>
        <v>58</v>
      </c>
    </row>
    <row r="82" spans="1:13" ht="15.6" x14ac:dyDescent="0.3">
      <c r="A82" s="37">
        <v>78</v>
      </c>
      <c r="B82" s="25" t="str">
        <f ca="1">VLOOKUP($B82,[3]Registration!$A:$E,2,0)</f>
        <v>Kirsty</v>
      </c>
      <c r="C82" s="25" t="str">
        <f ca="1">VLOOKUP($B82,[3]Registration!$A:$E,3,0)</f>
        <v>Saville</v>
      </c>
      <c r="D82" s="25" t="str">
        <f ca="1">VLOOKUP($B82,[3]Registration!$A:$E,4,0)</f>
        <v>MRR</v>
      </c>
      <c r="E82" s="41" t="str">
        <f ca="1">VLOOKUP($B82,[3]Registration!$A:$E,5,0)</f>
        <v>SF</v>
      </c>
      <c r="F82" s="38"/>
      <c r="G82" s="38"/>
      <c r="H82" s="38">
        <v>57</v>
      </c>
      <c r="I82" s="39"/>
      <c r="J82" s="39"/>
      <c r="K82" s="39"/>
      <c r="L82" s="39"/>
      <c r="M82" s="38">
        <f t="shared" si="1"/>
        <v>57</v>
      </c>
    </row>
    <row r="83" spans="1:13" ht="15.6" x14ac:dyDescent="0.3">
      <c r="A83" s="37">
        <v>79</v>
      </c>
      <c r="B83" s="25" t="str">
        <f ca="1">VLOOKUP($B83,[3]Registration!$A:$E,2,0)</f>
        <v>Catrina</v>
      </c>
      <c r="C83" s="25" t="str">
        <f ca="1">VLOOKUP($B83,[3]Registration!$A:$E,3,0)</f>
        <v>Nicholson</v>
      </c>
      <c r="D83" s="25" t="str">
        <f ca="1">VLOOKUP($B83,[3]Registration!$A:$E,4,0)</f>
        <v>U/A</v>
      </c>
      <c r="E83" s="41" t="str">
        <f ca="1">VLOOKUP($B83,[3]Registration!$A:$E,5,0)</f>
        <v>SF</v>
      </c>
      <c r="F83" s="38"/>
      <c r="G83" s="38"/>
      <c r="H83" s="38">
        <v>55</v>
      </c>
      <c r="I83" s="39"/>
      <c r="J83" s="39"/>
      <c r="K83" s="39"/>
      <c r="L83" s="39"/>
      <c r="M83" s="38">
        <f t="shared" si="1"/>
        <v>55</v>
      </c>
    </row>
    <row r="84" spans="1:13" ht="15.6" x14ac:dyDescent="0.3">
      <c r="A84" s="37">
        <v>80</v>
      </c>
      <c r="B84" s="25" t="str">
        <f ca="1">VLOOKUP($B84,[3]Registration!$A:$E,2,0)</f>
        <v>Michelle</v>
      </c>
      <c r="C84" s="25" t="str">
        <f ca="1">VLOOKUP($B84,[3]Registration!$A:$E,3,0)</f>
        <v>Matteson</v>
      </c>
      <c r="D84" s="25" t="str">
        <f ca="1">VLOOKUP($B84,[3]Registration!$A:$E,4,0)</f>
        <v>NRR</v>
      </c>
      <c r="E84" s="41" t="str">
        <f ca="1">VLOOKUP($B84,[3]Registration!$A:$E,5,0)</f>
        <v>F40</v>
      </c>
      <c r="F84" s="38"/>
      <c r="G84" s="38"/>
      <c r="H84" s="38">
        <v>54</v>
      </c>
      <c r="I84" s="39"/>
      <c r="J84" s="39"/>
      <c r="K84" s="39"/>
      <c r="L84" s="39"/>
      <c r="M84" s="38">
        <f t="shared" si="1"/>
        <v>54</v>
      </c>
    </row>
    <row r="85" spans="1:13" ht="15.6" x14ac:dyDescent="0.3">
      <c r="A85" s="37">
        <v>81</v>
      </c>
      <c r="B85" s="25" t="str">
        <f ca="1">VLOOKUP($B85,[3]Registration!$A:$E,2,0)</f>
        <v>Clara</v>
      </c>
      <c r="C85" s="25" t="str">
        <f ca="1">VLOOKUP($B85,[3]Registration!$A:$E,3,0)</f>
        <v>Detlefsen</v>
      </c>
      <c r="D85" s="25" t="str">
        <f ca="1">VLOOKUP($B85,[3]Registration!$A:$E,4,0)</f>
        <v>NRR</v>
      </c>
      <c r="E85" s="41" t="str">
        <f ca="1">VLOOKUP($B85,[3]Registration!$A:$E,5,0)</f>
        <v>SF</v>
      </c>
      <c r="F85" s="38"/>
      <c r="G85" s="38"/>
      <c r="H85" s="38">
        <v>52</v>
      </c>
      <c r="I85" s="39"/>
      <c r="J85" s="39"/>
      <c r="K85" s="39"/>
      <c r="L85" s="39"/>
      <c r="M85" s="38">
        <f t="shared" si="1"/>
        <v>52</v>
      </c>
    </row>
    <row r="86" spans="1:13" ht="15.6" x14ac:dyDescent="0.3">
      <c r="A86" s="37">
        <v>82</v>
      </c>
      <c r="B86" s="25" t="str">
        <f ca="1">VLOOKUP($B86,[1]Registration!$A:$E,2,0)</f>
        <v>Faye</v>
      </c>
      <c r="C86" s="25" t="str">
        <f ca="1">VLOOKUP($B86,[1]Registration!$A:$E,3,0)</f>
        <v>Morrison</v>
      </c>
      <c r="D86" s="25" t="str">
        <f ca="1">VLOOKUP($B86,[1]Registration!$A:$E,4,0)</f>
        <v>U/A</v>
      </c>
      <c r="E86" s="41" t="str">
        <f ca="1">VLOOKUP($B86,[1]Registration!$A:$E,5,0)</f>
        <v>F40</v>
      </c>
      <c r="F86" s="19">
        <v>51</v>
      </c>
      <c r="G86" s="38"/>
      <c r="H86" s="38"/>
      <c r="I86" s="39"/>
      <c r="J86" s="39"/>
      <c r="K86" s="39"/>
      <c r="L86" s="39"/>
      <c r="M86" s="38">
        <f t="shared" si="1"/>
        <v>51</v>
      </c>
    </row>
    <row r="87" spans="1:13" ht="15.6" x14ac:dyDescent="0.3">
      <c r="A87" s="37">
        <v>83</v>
      </c>
      <c r="B87" s="25" t="str">
        <f ca="1">VLOOKUP($B87,[1]Registration!$A:$E,2,0)</f>
        <v>Kathy</v>
      </c>
      <c r="C87" s="25" t="str">
        <f ca="1">VLOOKUP($B87,[1]Registration!$A:$E,3,0)</f>
        <v>Williams</v>
      </c>
      <c r="D87" s="25" t="str">
        <f ca="1">VLOOKUP($B87,[1]Registration!$A:$E,4,0)</f>
        <v>MRR</v>
      </c>
      <c r="E87" s="41" t="str">
        <f ca="1">VLOOKUP($B87,[1]Registration!$A:$E,5,0)</f>
        <v>F40</v>
      </c>
      <c r="F87" s="19">
        <v>50</v>
      </c>
      <c r="G87" s="38"/>
      <c r="H87" s="38"/>
      <c r="I87" s="39"/>
      <c r="J87" s="39"/>
      <c r="K87" s="39"/>
      <c r="L87" s="39"/>
      <c r="M87" s="38">
        <f t="shared" si="1"/>
        <v>50</v>
      </c>
    </row>
    <row r="88" spans="1:13" ht="15.6" x14ac:dyDescent="0.3">
      <c r="A88" s="37">
        <v>84</v>
      </c>
      <c r="B88" s="25" t="str">
        <f ca="1">VLOOKUP($B88,[1]Registration!$A:$E,2,0)</f>
        <v>Malcolm</v>
      </c>
      <c r="C88" s="25" t="str">
        <f ca="1">VLOOKUP($B88,[1]Registration!$A:$E,3,0)</f>
        <v>Christie</v>
      </c>
      <c r="D88" s="25" t="str">
        <f ca="1">VLOOKUP($B88,[1]Registration!$A:$E,4,0)</f>
        <v>Elgin Athletics Club</v>
      </c>
      <c r="E88" s="41" t="str">
        <f ca="1">VLOOKUP($B88,[1]Registration!$A:$E,5,0)</f>
        <v>M60</v>
      </c>
      <c r="F88" s="19">
        <v>49</v>
      </c>
      <c r="G88" s="38"/>
      <c r="H88" s="38"/>
      <c r="I88" s="39"/>
      <c r="J88" s="39"/>
      <c r="K88" s="39"/>
      <c r="L88" s="39"/>
      <c r="M88" s="38">
        <f t="shared" si="1"/>
        <v>49</v>
      </c>
    </row>
    <row r="89" spans="1:13" ht="15.6" x14ac:dyDescent="0.3">
      <c r="A89" s="37">
        <v>85</v>
      </c>
      <c r="B89" s="25" t="str">
        <f ca="1">VLOOKUP($B89,[3]Registration!$A:$E,2,0)</f>
        <v>Kirsty</v>
      </c>
      <c r="C89" s="25" t="str">
        <f ca="1">VLOOKUP($B89,[3]Registration!$A:$E,3,0)</f>
        <v>Austin</v>
      </c>
      <c r="D89" s="25" t="str">
        <f ca="1">VLOOKUP($B89,[3]Registration!$A:$E,4,0)</f>
        <v>MRR</v>
      </c>
      <c r="E89" s="41" t="str">
        <f ca="1">VLOOKUP($B89,[3]Registration!$A:$E,5,0)</f>
        <v>SF</v>
      </c>
      <c r="F89" s="38"/>
      <c r="G89" s="38"/>
      <c r="H89" s="38">
        <v>44</v>
      </c>
      <c r="I89" s="39"/>
      <c r="J89" s="39"/>
      <c r="K89" s="39"/>
      <c r="L89" s="39"/>
      <c r="M89" s="38">
        <f t="shared" si="1"/>
        <v>44</v>
      </c>
    </row>
    <row r="90" spans="1:13" ht="15.6" x14ac:dyDescent="0.3">
      <c r="A90" s="37">
        <v>86</v>
      </c>
      <c r="B90" s="25" t="str">
        <f ca="1">VLOOKUP($B90,[3]Registration!$A:$E,2,0)</f>
        <v>Cathy</v>
      </c>
      <c r="C90" s="25" t="str">
        <f ca="1">VLOOKUP($B90,[3]Registration!$A:$E,3,0)</f>
        <v>Donegan</v>
      </c>
      <c r="D90" s="25" t="str">
        <f ca="1">VLOOKUP($B90,[3]Registration!$A:$E,4,0)</f>
        <v>MRR</v>
      </c>
      <c r="E90" s="41" t="str">
        <f ca="1">VLOOKUP($B90,[3]Registration!$A:$E,5,0)</f>
        <v>F50</v>
      </c>
      <c r="F90" s="38"/>
      <c r="G90" s="38"/>
      <c r="H90" s="38">
        <v>43</v>
      </c>
      <c r="I90" s="39"/>
      <c r="J90" s="39"/>
      <c r="K90" s="39"/>
      <c r="L90" s="39"/>
      <c r="M90" s="38">
        <f t="shared" si="1"/>
        <v>43</v>
      </c>
    </row>
    <row r="91" spans="1:13" ht="15.6" x14ac:dyDescent="0.3">
      <c r="A91" s="37">
        <v>87</v>
      </c>
      <c r="B91" s="25" t="str">
        <f ca="1">VLOOKUP($B91,[3]Registration!$A:$E,2,0)</f>
        <v>Jen</v>
      </c>
      <c r="C91" s="25" t="str">
        <f ca="1">VLOOKUP($B91,[3]Registration!$A:$E,3,0)</f>
        <v>Blackburn</v>
      </c>
      <c r="D91" s="25" t="str">
        <f ca="1">VLOOKUP($B91,[3]Registration!$A:$E,4,0)</f>
        <v>MRR</v>
      </c>
      <c r="E91" s="41" t="str">
        <f ca="1">VLOOKUP($B91,[3]Registration!$A:$E,5,0)</f>
        <v>F40</v>
      </c>
      <c r="F91" s="38"/>
      <c r="G91" s="38"/>
      <c r="H91" s="38">
        <v>38</v>
      </c>
      <c r="I91" s="39"/>
      <c r="J91" s="39"/>
      <c r="K91" s="39"/>
      <c r="L91" s="39"/>
      <c r="M91" s="38">
        <f t="shared" si="1"/>
        <v>38</v>
      </c>
    </row>
    <row r="92" spans="1:13" ht="15.6" x14ac:dyDescent="0.3">
      <c r="A92" s="37">
        <v>88</v>
      </c>
      <c r="B92" s="25" t="str">
        <f ca="1">VLOOKUP($B92,[3]Registration!$A:$E,2,0)</f>
        <v>Simon</v>
      </c>
      <c r="C92" s="25" t="str">
        <f ca="1">VLOOKUP($B92,[3]Registration!$A:$E,3,0)</f>
        <v>Ludgate</v>
      </c>
      <c r="D92" s="25" t="str">
        <f ca="1">VLOOKUP($B92,[3]Registration!$A:$E,4,0)</f>
        <v>U/A</v>
      </c>
      <c r="E92" s="41" t="str">
        <f ca="1">VLOOKUP($B92,[3]Registration!$A:$E,5,0)</f>
        <v>M50</v>
      </c>
      <c r="F92" s="38"/>
      <c r="G92" s="38"/>
      <c r="H92" s="38">
        <v>37</v>
      </c>
      <c r="I92" s="39"/>
      <c r="J92" s="39"/>
      <c r="K92" s="39"/>
      <c r="L92" s="39"/>
      <c r="M92" s="38">
        <f t="shared" si="1"/>
        <v>37</v>
      </c>
    </row>
    <row r="93" spans="1:13" ht="15.6" x14ac:dyDescent="0.3">
      <c r="A93" s="37">
        <v>89</v>
      </c>
      <c r="B93" s="25" t="str">
        <f ca="1">VLOOKUP($B93,[3]Registration!$A:$E,2,0)</f>
        <v>Lilla</v>
      </c>
      <c r="C93" s="25" t="str">
        <f ca="1">VLOOKUP($B93,[3]Registration!$A:$E,3,0)</f>
        <v>Cseke</v>
      </c>
      <c r="D93" s="25" t="str">
        <f ca="1">VLOOKUP($B93,[3]Registration!$A:$E,4,0)</f>
        <v>U/A</v>
      </c>
      <c r="E93" s="41" t="str">
        <f ca="1">VLOOKUP($B93,[3]Registration!$A:$E,5,0)</f>
        <v>SF</v>
      </c>
      <c r="F93" s="38"/>
      <c r="G93" s="38"/>
      <c r="H93" s="38">
        <v>36</v>
      </c>
      <c r="I93" s="39"/>
      <c r="J93" s="39"/>
      <c r="K93" s="39"/>
      <c r="L93" s="39"/>
      <c r="M93" s="38">
        <f t="shared" si="1"/>
        <v>36</v>
      </c>
    </row>
  </sheetData>
  <sortState ref="B5:M93">
    <sortCondition descending="1" ref="M5:M9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Under 12</vt:lpstr>
      <vt:lpstr>Under 16</vt:lpstr>
      <vt:lpstr>Adults</vt:lpstr>
      <vt:lpstr>'Under 12'!Print_Area</vt:lpstr>
      <vt:lpstr>'Under 16'!Print_Area</vt:lpstr>
    </vt:vector>
  </TitlesOfParts>
  <Company>The Moray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Paul Rogan</cp:lastModifiedBy>
  <cp:lastPrinted>2025-06-02T15:18:04Z</cp:lastPrinted>
  <dcterms:created xsi:type="dcterms:W3CDTF">2016-05-26T14:07:19Z</dcterms:created>
  <dcterms:modified xsi:type="dcterms:W3CDTF">2025-06-09T15:57:23Z</dcterms:modified>
</cp:coreProperties>
</file>